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240" activeTab="0"/>
  </bookViews>
  <sheets>
    <sheet name="Dal 2010" sheetId="1" r:id="rId1"/>
    <sheet name="Serie dal 2000 al 2009" sheetId="2" r:id="rId2"/>
  </sheets>
  <definedNames>
    <definedName name="_xlnm.Print_Titles" localSheetId="0">'Dal 2010'!$A:$C</definedName>
    <definedName name="_xlnm.Print_Titles" localSheetId="1">'Serie dal 2000 al 2009'!$A:$C</definedName>
  </definedNames>
  <calcPr fullCalcOnLoad="1"/>
</workbook>
</file>

<file path=xl/sharedStrings.xml><?xml version="1.0" encoding="utf-8"?>
<sst xmlns="http://schemas.openxmlformats.org/spreadsheetml/2006/main" count="126" uniqueCount="62">
  <si>
    <t>Svizzera</t>
  </si>
  <si>
    <t>Ticino</t>
  </si>
  <si>
    <r>
      <t>2005</t>
    </r>
    <r>
      <rPr>
        <vertAlign val="superscript"/>
        <sz val="9"/>
        <rFont val="Arial"/>
        <family val="2"/>
      </rPr>
      <t>3</t>
    </r>
  </si>
  <si>
    <t>Automobili</t>
  </si>
  <si>
    <t>Trasporto di persone</t>
  </si>
  <si>
    <t>Autoveicoli leggeri</t>
  </si>
  <si>
    <t>Autoveicoli pesanti</t>
  </si>
  <si>
    <t>Autobus</t>
  </si>
  <si>
    <t>Furgoncini</t>
  </si>
  <si>
    <t>Autobus snodati</t>
  </si>
  <si>
    <t>Trasporto di cose</t>
  </si>
  <si>
    <t>Autofurgoni</t>
  </si>
  <si>
    <t>Autocarri</t>
  </si>
  <si>
    <t>Autoarticolati</t>
  </si>
  <si>
    <t>Trattori a sella</t>
  </si>
  <si>
    <t>Veicoli agricoli</t>
  </si>
  <si>
    <t>Trattori agricoli</t>
  </si>
  <si>
    <t>Carri di lavoro agricoli</t>
  </si>
  <si>
    <t>Carri con motore agricoli</t>
  </si>
  <si>
    <t>Monoassi agricoli</t>
  </si>
  <si>
    <t>Veicoli agricoli combinati</t>
  </si>
  <si>
    <t>Veicoli industriali</t>
  </si>
  <si>
    <t>Trattori</t>
  </si>
  <si>
    <t>Macchine semoventi</t>
  </si>
  <si>
    <t>Carri di lavoro</t>
  </si>
  <si>
    <t>Carri con motore</t>
  </si>
  <si>
    <t>Monoassi</t>
  </si>
  <si>
    <t>Motoveicoli</t>
  </si>
  <si>
    <t>Motoleggere</t>
  </si>
  <si>
    <t>Motoveicoli a tre ruote</t>
  </si>
  <si>
    <t>Motoleggere a tre ruote</t>
  </si>
  <si>
    <t>Quadriciclo leggero a motore</t>
  </si>
  <si>
    <t>Quadriciclo a motore</t>
  </si>
  <si>
    <t>Triciclo a motore</t>
  </si>
  <si>
    <t>Slitta a motore</t>
  </si>
  <si>
    <r>
      <t>Tasso di motorizzazione</t>
    </r>
    <r>
      <rPr>
        <b/>
        <vertAlign val="superscript"/>
        <sz val="8"/>
        <rFont val="Arial"/>
        <family val="2"/>
      </rPr>
      <t>5</t>
    </r>
  </si>
  <si>
    <t xml:space="preserve">T_110202_04C </t>
  </si>
  <si>
    <t>Motoveicoli con carrozzino laterale</t>
  </si>
  <si>
    <r>
      <t>1</t>
    </r>
    <r>
      <rPr>
        <sz val="8"/>
        <rFont val="Arial"/>
        <family val="2"/>
      </rPr>
      <t>Senza i veicoli militari.</t>
    </r>
  </si>
  <si>
    <r>
      <t>3</t>
    </r>
    <r>
      <rPr>
        <sz val="8"/>
        <rFont val="Arial"/>
        <family val="2"/>
      </rPr>
      <t>I dati pubblicati dall'UST comprendono anche Campione d'Italia, l'Ustat pubblica i dati corretti senza Campione d'Italia.</t>
    </r>
  </si>
  <si>
    <r>
      <t>4</t>
    </r>
    <r>
      <rPr>
        <sz val="8"/>
        <rFont val="Arial"/>
        <family val="2"/>
      </rPr>
      <t>Senza i ciclomotori.</t>
    </r>
  </si>
  <si>
    <t>Rimorchi</t>
  </si>
  <si>
    <t>Veicoli a motore</t>
  </si>
  <si>
    <r>
      <t>Totale</t>
    </r>
    <r>
      <rPr>
        <b/>
        <vertAlign val="superscript"/>
        <sz val="8"/>
        <rFont val="Arial"/>
        <family val="2"/>
      </rPr>
      <t>4</t>
    </r>
  </si>
  <si>
    <r>
      <t>5</t>
    </r>
    <r>
      <rPr>
        <sz val="8"/>
        <rFont val="Arial"/>
        <family val="2"/>
      </rPr>
      <t>Automobili per 1.000 abitanti (fino al 2009 popolazione residente media; 2010 popolazione residente permanente al 31.12.2010; dal 2011 popolazione residente permanente al 31.12 dell'anno precedente).</t>
    </r>
  </si>
  <si>
    <r>
      <t>Parco dei 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genere di veicoli, e tasso di motorizzazione, in Svizzera e in Ticino, dal 2000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</si>
  <si>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8"/>
        <rFont val="Arial"/>
        <family val="2"/>
      </rPr>
      <t>Stato della rilevazione: veicoli a motore e rimorchi, 30 settembre; ciclomotori, 31 dicembre.</t>
    </r>
  </si>
  <si>
    <t>Fonte: Parco dei veicoli stradali (MFZ), Ufficio federale di statistica, Neuchâtel</t>
  </si>
  <si>
    <t>…</t>
  </si>
  <si>
    <t>Ustat, ultima modifica: 31.01.2018</t>
  </si>
  <si>
    <r>
      <t>Parco dei 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genere di veicoli, e tasso di motorizzazione, in Svizzera e in Ticino, dal 2010</t>
    </r>
    <r>
      <rPr>
        <b/>
        <vertAlign val="superscript"/>
        <sz val="10"/>
        <rFont val="Arial"/>
        <family val="2"/>
      </rPr>
      <t>2</t>
    </r>
  </si>
  <si>
    <r>
      <t>Totale</t>
    </r>
    <r>
      <rPr>
        <b/>
        <vertAlign val="superscript"/>
        <sz val="8"/>
        <rFont val="Arial"/>
        <family val="2"/>
      </rPr>
      <t>3</t>
    </r>
  </si>
  <si>
    <r>
      <t>Ciclomotori</t>
    </r>
    <r>
      <rPr>
        <b/>
        <vertAlign val="superscript"/>
        <sz val="8"/>
        <rFont val="Arial"/>
        <family val="2"/>
      </rPr>
      <t>2, 4</t>
    </r>
  </si>
  <si>
    <r>
      <t>3</t>
    </r>
    <r>
      <rPr>
        <sz val="8"/>
        <rFont val="Arial"/>
        <family val="2"/>
      </rPr>
      <t>Senza i ciclomotori.</t>
    </r>
  </si>
  <si>
    <t>Di cui ciclomotori elettrici</t>
  </si>
  <si>
    <r>
      <t>4</t>
    </r>
    <r>
      <rPr>
        <sz val="8"/>
        <rFont val="Arial"/>
        <family val="2"/>
      </rPr>
      <t>Tutti i veicoli che devono essere muniti di una targa per ciclomotore, inclusi i ciclomotori elettrici.</t>
    </r>
  </si>
  <si>
    <r>
      <t>Ciclomotori</t>
    </r>
    <r>
      <rPr>
        <b/>
        <vertAlign val="superscript"/>
        <sz val="8"/>
        <rFont val="Arial"/>
        <family val="2"/>
      </rPr>
      <t>2, 5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</si>
  <si>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Tutti i veicoli che devono essere muniti di una targa per ciclomotore, inclusi i ciclomotori elettrici.</t>
    </r>
  </si>
  <si>
    <r>
      <t>Tasso di motorizzazione</t>
    </r>
    <r>
      <rPr>
        <b/>
        <vertAlign val="superscript"/>
        <sz val="8"/>
        <rFont val="Arial"/>
        <family val="2"/>
      </rPr>
      <t>6</t>
    </r>
  </si>
  <si>
    <r>
      <t>6</t>
    </r>
    <r>
      <rPr>
        <sz val="8"/>
        <rFont val="Arial"/>
        <family val="2"/>
      </rPr>
      <t>Automobili per 1.000 abitanti (fino al 2009 popolazione residente media; 2010 popolazione residente permanente al 31.12.2010; dal 2011 popolazione residente permanente al 31.12 dell'anno precedente).</t>
    </r>
  </si>
  <si>
    <t>Ustat, ultima modifica: 02.02.2024</t>
  </si>
  <si>
    <r>
      <t>2</t>
    </r>
    <r>
      <rPr>
        <sz val="8"/>
        <rFont val="Arial"/>
        <family val="2"/>
      </rPr>
      <t>Stato della rilevazione: veicoli a motore e rimorchi, fino al 2021 e nel 2023, 30 settembre; nel 2022, 15 ottobre. Ciclomotori, 31 dicembre.</t>
    </r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</si>
</sst>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#,##0\ \r;\-#,##0\ \r;0\ \p;@\ \r"/>
    <numFmt numFmtId="187" formatCode="#,##0\ \r;\-#,##0\ \r;0\ \r;@\ \r"/>
    <numFmt numFmtId="188" formatCode="#,##0\ \p;\-#,##0\ \p;0\ \p;@\ \p"/>
    <numFmt numFmtId="189" formatCode="#,##0_ ;\-#,##0\ "/>
    <numFmt numFmtId="190" formatCode="&quot;Attivo&quot;;&quot;Attivo&quot;;&quot;Inattivo&quot;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Syntax"/>
      <family val="2"/>
    </font>
    <font>
      <sz val="8"/>
      <name val="Arial"/>
      <family val="2"/>
    </font>
    <font>
      <sz val="8"/>
      <color indexed="8"/>
      <name val="Syntax"/>
      <family val="0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 vertical="top"/>
    </xf>
    <xf numFmtId="3" fontId="9" fillId="0" borderId="11" xfId="0" applyNumberFormat="1" applyFont="1" applyFill="1" applyBorder="1" applyAlignment="1">
      <alignment horizontal="right" vertical="top"/>
    </xf>
    <xf numFmtId="3" fontId="9" fillId="0" borderId="11" xfId="0" applyNumberFormat="1" applyFont="1" applyFill="1" applyBorder="1" applyAlignment="1">
      <alignment horizontal="right" vertical="top"/>
    </xf>
    <xf numFmtId="3" fontId="8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181" fontId="6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181" fontId="6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7" fillId="33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1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AE1"/>
    </sheetView>
  </sheetViews>
  <sheetFormatPr defaultColWidth="9.140625" defaultRowHeight="14.25" customHeight="1"/>
  <cols>
    <col min="1" max="2" width="2.7109375" style="21" customWidth="1"/>
    <col min="3" max="3" width="36.7109375" style="21" customWidth="1"/>
    <col min="4" max="31" width="8.8515625" style="1" customWidth="1"/>
    <col min="32" max="16384" width="9.140625" style="19" customWidth="1"/>
  </cols>
  <sheetData>
    <row r="1" spans="1:31" ht="1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1"/>
      <c r="Z1" s="71"/>
      <c r="AA1" s="71"/>
      <c r="AB1" s="71"/>
      <c r="AC1" s="71"/>
      <c r="AD1" s="71"/>
      <c r="AE1" s="55"/>
    </row>
    <row r="2" spans="1:31" s="20" customFormat="1" ht="46.5" customHeight="1">
      <c r="A2" s="80" t="s">
        <v>50</v>
      </c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71"/>
      <c r="Z2" s="71"/>
      <c r="AA2" s="71"/>
      <c r="AB2" s="71"/>
      <c r="AC2" s="71"/>
      <c r="AD2" s="71"/>
      <c r="AE2" s="55"/>
    </row>
    <row r="3" spans="1:31" ht="14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71"/>
      <c r="Z3" s="71"/>
      <c r="AA3" s="71"/>
      <c r="AB3" s="71"/>
      <c r="AC3" s="71"/>
      <c r="AD3" s="71"/>
      <c r="AE3" s="55"/>
    </row>
    <row r="4" spans="1:31" ht="14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71"/>
      <c r="Z4" s="71"/>
      <c r="AA4" s="71"/>
      <c r="AB4" s="71"/>
      <c r="AC4" s="71"/>
      <c r="AD4" s="71"/>
      <c r="AE4" s="55"/>
    </row>
    <row r="5" spans="1:31" s="22" customFormat="1" ht="12" customHeight="1">
      <c r="A5" s="84"/>
      <c r="B5" s="84"/>
      <c r="C5" s="85"/>
      <c r="D5" s="86" t="s">
        <v>0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  <c r="R5" s="86" t="s">
        <v>1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</row>
    <row r="6" spans="1:31" s="23" customFormat="1" ht="12" customHeight="1">
      <c r="A6" s="70"/>
      <c r="B6" s="70"/>
      <c r="C6" s="70"/>
      <c r="D6" s="75"/>
      <c r="E6" s="75"/>
      <c r="F6" s="75"/>
      <c r="G6" s="75"/>
      <c r="H6" s="75"/>
      <c r="I6" s="75"/>
      <c r="J6" s="76"/>
      <c r="K6" s="77"/>
      <c r="L6" s="77"/>
      <c r="M6" s="77"/>
      <c r="N6" s="77"/>
      <c r="O6" s="77"/>
      <c r="P6" s="77"/>
      <c r="Q6" s="78"/>
      <c r="R6" s="73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23" customFormat="1" ht="12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1"/>
      <c r="AA7" s="71"/>
      <c r="AB7" s="71"/>
      <c r="AC7" s="71"/>
      <c r="AD7" s="71"/>
      <c r="AE7" s="55"/>
    </row>
    <row r="8" spans="1:31" s="23" customFormat="1" ht="12" customHeight="1">
      <c r="A8" s="72"/>
      <c r="B8" s="72"/>
      <c r="C8" s="72"/>
      <c r="D8" s="4">
        <v>2010</v>
      </c>
      <c r="E8" s="4">
        <v>2011</v>
      </c>
      <c r="F8" s="4">
        <v>2012</v>
      </c>
      <c r="G8" s="4">
        <v>2013</v>
      </c>
      <c r="H8" s="4">
        <v>2014</v>
      </c>
      <c r="I8" s="4">
        <v>2015</v>
      </c>
      <c r="J8" s="4">
        <v>2016</v>
      </c>
      <c r="K8" s="4">
        <v>2017</v>
      </c>
      <c r="L8" s="4">
        <v>2018</v>
      </c>
      <c r="M8" s="4">
        <v>2019</v>
      </c>
      <c r="N8" s="4">
        <v>2020</v>
      </c>
      <c r="O8" s="4">
        <v>2021</v>
      </c>
      <c r="P8" s="4">
        <v>2022</v>
      </c>
      <c r="Q8" s="4">
        <v>2023</v>
      </c>
      <c r="R8" s="4">
        <v>2010</v>
      </c>
      <c r="S8" s="4">
        <v>2011</v>
      </c>
      <c r="T8" s="4">
        <v>2012</v>
      </c>
      <c r="U8" s="4">
        <v>2013</v>
      </c>
      <c r="V8" s="4">
        <v>2014</v>
      </c>
      <c r="W8" s="4">
        <v>2015</v>
      </c>
      <c r="X8" s="4">
        <v>2016</v>
      </c>
      <c r="Y8" s="4">
        <v>2017</v>
      </c>
      <c r="Z8" s="4">
        <v>2018</v>
      </c>
      <c r="AA8" s="4">
        <v>2019</v>
      </c>
      <c r="AB8" s="4">
        <v>2020</v>
      </c>
      <c r="AC8" s="4">
        <v>2021</v>
      </c>
      <c r="AD8" s="4">
        <v>2022</v>
      </c>
      <c r="AE8" s="4">
        <v>2023</v>
      </c>
    </row>
    <row r="9" spans="1:31" s="24" customFormat="1" ht="11.25" customHeight="1">
      <c r="A9" s="69" t="s">
        <v>51</v>
      </c>
      <c r="B9" s="69"/>
      <c r="C9" s="69"/>
      <c r="D9" s="5">
        <v>5729451</v>
      </c>
      <c r="E9" s="5">
        <v>5861397</v>
      </c>
      <c r="F9" s="5">
        <v>5996138</v>
      </c>
      <c r="G9" s="5">
        <v>6091563</v>
      </c>
      <c r="H9" s="5">
        <v>6189849</v>
      </c>
      <c r="I9" s="5">
        <v>6299234</v>
      </c>
      <c r="J9" s="5">
        <f aca="true" t="shared" si="0" ref="J9:P9">+J10+J46</f>
        <v>6402125</v>
      </c>
      <c r="K9" s="5">
        <f t="shared" si="0"/>
        <v>6482661</v>
      </c>
      <c r="L9" s="5">
        <f t="shared" si="0"/>
        <v>6550196</v>
      </c>
      <c r="M9" s="5">
        <f t="shared" si="0"/>
        <v>6604320</v>
      </c>
      <c r="N9" s="5">
        <f t="shared" si="0"/>
        <v>6692241</v>
      </c>
      <c r="O9" s="5">
        <f t="shared" si="0"/>
        <v>6800401</v>
      </c>
      <c r="P9" s="5">
        <f t="shared" si="0"/>
        <v>6838673</v>
      </c>
      <c r="Q9" s="5">
        <f>+Q10+Q46</f>
        <v>6921587</v>
      </c>
      <c r="R9" s="5">
        <f>R10+R46</f>
        <v>286781</v>
      </c>
      <c r="S9" s="5">
        <f>S10+S46</f>
        <v>293345</v>
      </c>
      <c r="T9" s="5">
        <v>299156</v>
      </c>
      <c r="U9" s="5">
        <v>304116</v>
      </c>
      <c r="V9" s="5">
        <v>309565</v>
      </c>
      <c r="W9" s="5">
        <v>314903</v>
      </c>
      <c r="X9" s="5">
        <f aca="true" t="shared" si="1" ref="X9:AE9">+X10+X46</f>
        <v>318989</v>
      </c>
      <c r="Y9" s="5">
        <f t="shared" si="1"/>
        <v>320850</v>
      </c>
      <c r="Z9" s="5">
        <f t="shared" si="1"/>
        <v>320532</v>
      </c>
      <c r="AA9" s="5">
        <f t="shared" si="1"/>
        <v>319134</v>
      </c>
      <c r="AB9" s="5">
        <f t="shared" si="1"/>
        <v>318329</v>
      </c>
      <c r="AC9" s="5">
        <f t="shared" si="1"/>
        <v>320096</v>
      </c>
      <c r="AD9" s="5">
        <f>+AD10+AD46</f>
        <v>320427</v>
      </c>
      <c r="AE9" s="5">
        <f t="shared" si="1"/>
        <v>320845</v>
      </c>
    </row>
    <row r="10" spans="1:31" s="24" customFormat="1" ht="11.25" customHeight="1">
      <c r="A10" s="69" t="s">
        <v>42</v>
      </c>
      <c r="B10" s="69"/>
      <c r="C10" s="69"/>
      <c r="D10" s="5">
        <v>5359955</v>
      </c>
      <c r="E10" s="5">
        <v>5480302</v>
      </c>
      <c r="F10" s="5">
        <v>5605328</v>
      </c>
      <c r="G10" s="5">
        <v>5693642</v>
      </c>
      <c r="H10" s="5">
        <v>5784084</v>
      </c>
      <c r="I10" s="5">
        <v>5885642</v>
      </c>
      <c r="J10" s="5">
        <f aca="true" t="shared" si="2" ref="J10:P10">+J11+J12+J18+J23+J29+J35</f>
        <v>5980512</v>
      </c>
      <c r="K10" s="5">
        <f t="shared" si="2"/>
        <v>6053258</v>
      </c>
      <c r="L10" s="5">
        <f t="shared" si="2"/>
        <v>6113791</v>
      </c>
      <c r="M10" s="5">
        <f t="shared" si="2"/>
        <v>6160262</v>
      </c>
      <c r="N10" s="5">
        <f t="shared" si="2"/>
        <v>6241141</v>
      </c>
      <c r="O10" s="5">
        <f t="shared" si="2"/>
        <v>6339553</v>
      </c>
      <c r="P10" s="5">
        <f t="shared" si="2"/>
        <v>6368579</v>
      </c>
      <c r="Q10" s="5">
        <f>+Q11+Q12+Q18+Q23+Q29+Q35</f>
        <v>6445122</v>
      </c>
      <c r="R10" s="5">
        <v>275029</v>
      </c>
      <c r="S10" s="5">
        <f>SUM(S11,S12,S18,S23,S29,S35)</f>
        <v>281173</v>
      </c>
      <c r="T10" s="5">
        <f>SUM(T11,T12,T18,T23,T29,T35)</f>
        <v>286606</v>
      </c>
      <c r="U10" s="5">
        <v>291517</v>
      </c>
      <c r="V10" s="5">
        <v>296640</v>
      </c>
      <c r="W10" s="5">
        <v>301627</v>
      </c>
      <c r="X10" s="5">
        <f aca="true" t="shared" si="3" ref="X10:AE10">+X11+X12+X18+X23+X29+X35</f>
        <v>305357</v>
      </c>
      <c r="Y10" s="5">
        <f t="shared" si="3"/>
        <v>306961</v>
      </c>
      <c r="Z10" s="5">
        <f t="shared" si="3"/>
        <v>306401</v>
      </c>
      <c r="AA10" s="5">
        <f t="shared" si="3"/>
        <v>304845</v>
      </c>
      <c r="AB10" s="5">
        <f t="shared" si="3"/>
        <v>304109</v>
      </c>
      <c r="AC10" s="5">
        <f t="shared" si="3"/>
        <v>306136</v>
      </c>
      <c r="AD10" s="5">
        <f>+AD11+AD12+AD18+AD23+AD29+AD35</f>
        <v>306336</v>
      </c>
      <c r="AE10" s="5">
        <f t="shared" si="3"/>
        <v>306464</v>
      </c>
    </row>
    <row r="11" spans="1:31" s="24" customFormat="1" ht="11.25" customHeight="1">
      <c r="A11" s="26"/>
      <c r="B11" s="69" t="s">
        <v>3</v>
      </c>
      <c r="C11" s="69"/>
      <c r="D11" s="5">
        <v>4075825</v>
      </c>
      <c r="E11" s="5">
        <v>4163003</v>
      </c>
      <c r="F11" s="5">
        <v>4254725</v>
      </c>
      <c r="G11" s="5">
        <v>4320885</v>
      </c>
      <c r="H11" s="5">
        <v>4384490</v>
      </c>
      <c r="I11" s="5">
        <v>4458069</v>
      </c>
      <c r="J11" s="5">
        <v>4524029</v>
      </c>
      <c r="K11" s="5">
        <v>4570823</v>
      </c>
      <c r="L11" s="5">
        <v>4602688</v>
      </c>
      <c r="M11" s="5">
        <v>4623952</v>
      </c>
      <c r="N11" s="5">
        <v>4658335</v>
      </c>
      <c r="O11" s="5">
        <v>4709366</v>
      </c>
      <c r="P11" s="5">
        <v>4721280</v>
      </c>
      <c r="Q11" s="5">
        <v>4760948</v>
      </c>
      <c r="R11" s="5">
        <v>204462</v>
      </c>
      <c r="S11" s="5">
        <v>208141</v>
      </c>
      <c r="T11" s="5">
        <v>211697</v>
      </c>
      <c r="U11" s="5">
        <v>215106</v>
      </c>
      <c r="V11" s="5">
        <v>218839</v>
      </c>
      <c r="W11" s="5">
        <v>222243</v>
      </c>
      <c r="X11" s="48">
        <v>224565</v>
      </c>
      <c r="Y11" s="48">
        <v>225337</v>
      </c>
      <c r="Z11" s="48">
        <v>224666</v>
      </c>
      <c r="AA11" s="48">
        <v>223373</v>
      </c>
      <c r="AB11" s="48">
        <v>222391</v>
      </c>
      <c r="AC11" s="48">
        <v>222890</v>
      </c>
      <c r="AD11" s="48">
        <v>222583</v>
      </c>
      <c r="AE11" s="48">
        <v>221688</v>
      </c>
    </row>
    <row r="12" spans="1:31" s="24" customFormat="1" ht="11.25" customHeight="1">
      <c r="A12" s="26"/>
      <c r="B12" s="69" t="s">
        <v>4</v>
      </c>
      <c r="C12" s="69"/>
      <c r="D12" s="5">
        <v>52751</v>
      </c>
      <c r="E12" s="5">
        <v>55422</v>
      </c>
      <c r="F12" s="5">
        <v>58278</v>
      </c>
      <c r="G12" s="5">
        <v>60151</v>
      </c>
      <c r="H12" s="5">
        <v>62436</v>
      </c>
      <c r="I12" s="5">
        <v>65720</v>
      </c>
      <c r="J12" s="5">
        <f aca="true" t="shared" si="4" ref="J12:Q12">+J13+J14+J15+J16+J17</f>
        <v>69676</v>
      </c>
      <c r="K12" s="5">
        <f t="shared" si="4"/>
        <v>73814</v>
      </c>
      <c r="L12" s="5">
        <f t="shared" si="4"/>
        <v>77985</v>
      </c>
      <c r="M12" s="5">
        <f t="shared" si="4"/>
        <v>83054</v>
      </c>
      <c r="N12" s="5">
        <f t="shared" si="4"/>
        <v>88293</v>
      </c>
      <c r="O12" s="5">
        <f t="shared" si="4"/>
        <v>97805</v>
      </c>
      <c r="P12" s="5">
        <f t="shared" si="4"/>
        <v>105158</v>
      </c>
      <c r="Q12" s="5">
        <f t="shared" si="4"/>
        <v>114299</v>
      </c>
      <c r="R12" s="5">
        <v>2085</v>
      </c>
      <c r="S12" s="5">
        <f>SUM(S13:S17)</f>
        <v>2176</v>
      </c>
      <c r="T12" s="5">
        <f>SUM(T13:T17)</f>
        <v>2250</v>
      </c>
      <c r="U12" s="5">
        <v>2292</v>
      </c>
      <c r="V12" s="5">
        <v>2324</v>
      </c>
      <c r="W12" s="5">
        <v>2412</v>
      </c>
      <c r="X12" s="5">
        <f aca="true" t="shared" si="5" ref="X12:AE12">+X13+X14+X15+X16+X17</f>
        <v>2535</v>
      </c>
      <c r="Y12" s="5">
        <f t="shared" si="5"/>
        <v>2582</v>
      </c>
      <c r="Z12" s="5">
        <f t="shared" si="5"/>
        <v>2617</v>
      </c>
      <c r="AA12" s="5">
        <f t="shared" si="5"/>
        <v>2667</v>
      </c>
      <c r="AB12" s="5">
        <f t="shared" si="5"/>
        <v>2661</v>
      </c>
      <c r="AC12" s="5">
        <f t="shared" si="5"/>
        <v>2967</v>
      </c>
      <c r="AD12" s="5">
        <f>+AD13+AD14+AD15+AD16+AD17</f>
        <v>3192</v>
      </c>
      <c r="AE12" s="5">
        <f t="shared" si="5"/>
        <v>3401</v>
      </c>
    </row>
    <row r="13" spans="1:31" s="33" customFormat="1" ht="11.25" customHeight="1">
      <c r="A13" s="29"/>
      <c r="B13" s="29"/>
      <c r="C13" s="30" t="s">
        <v>5</v>
      </c>
      <c r="D13" s="8">
        <v>33939</v>
      </c>
      <c r="E13" s="8">
        <v>36328</v>
      </c>
      <c r="F13" s="8">
        <v>39029</v>
      </c>
      <c r="G13" s="8">
        <v>41529</v>
      </c>
      <c r="H13" s="8">
        <v>44086</v>
      </c>
      <c r="I13" s="8">
        <v>47328</v>
      </c>
      <c r="J13" s="8">
        <v>51154</v>
      </c>
      <c r="K13" s="8">
        <v>55247</v>
      </c>
      <c r="L13" s="8">
        <v>59342</v>
      </c>
      <c r="M13" s="8">
        <v>64242</v>
      </c>
      <c r="N13" s="8">
        <v>70412</v>
      </c>
      <c r="O13" s="8">
        <v>79160</v>
      </c>
      <c r="P13" s="8">
        <v>86035</v>
      </c>
      <c r="Q13" s="8">
        <v>94361</v>
      </c>
      <c r="R13" s="8">
        <v>1055</v>
      </c>
      <c r="S13" s="8">
        <v>1114</v>
      </c>
      <c r="T13" s="8">
        <v>1165</v>
      </c>
      <c r="U13" s="8">
        <v>1234</v>
      </c>
      <c r="V13" s="8">
        <v>1281</v>
      </c>
      <c r="W13" s="8">
        <v>1360</v>
      </c>
      <c r="X13" s="8">
        <v>1451</v>
      </c>
      <c r="Y13" s="8">
        <v>1501</v>
      </c>
      <c r="Z13" s="8">
        <v>1559</v>
      </c>
      <c r="AA13" s="8">
        <v>1614</v>
      </c>
      <c r="AB13" s="8">
        <v>1667</v>
      </c>
      <c r="AC13" s="8">
        <v>1915</v>
      </c>
      <c r="AD13" s="8">
        <v>2136</v>
      </c>
      <c r="AE13" s="8">
        <v>2351</v>
      </c>
    </row>
    <row r="14" spans="1:31" s="33" customFormat="1" ht="11.25" customHeight="1">
      <c r="A14" s="29"/>
      <c r="B14" s="29"/>
      <c r="C14" s="34" t="s">
        <v>6</v>
      </c>
      <c r="D14" s="8">
        <v>2486</v>
      </c>
      <c r="E14" s="8">
        <v>2713</v>
      </c>
      <c r="F14" s="8">
        <v>3004</v>
      </c>
      <c r="G14" s="8">
        <v>3149</v>
      </c>
      <c r="H14" s="8">
        <v>3310</v>
      </c>
      <c r="I14" s="8">
        <v>3501</v>
      </c>
      <c r="J14" s="8">
        <v>3780</v>
      </c>
      <c r="K14" s="8">
        <v>3984</v>
      </c>
      <c r="L14" s="8">
        <v>4248</v>
      </c>
      <c r="M14" s="8">
        <v>4547</v>
      </c>
      <c r="N14" s="8">
        <v>4770</v>
      </c>
      <c r="O14" s="8">
        <v>5277</v>
      </c>
      <c r="P14" s="8">
        <v>5581</v>
      </c>
      <c r="Q14" s="8">
        <v>6235</v>
      </c>
      <c r="R14" s="8">
        <v>82</v>
      </c>
      <c r="S14" s="8">
        <v>99</v>
      </c>
      <c r="T14" s="8">
        <v>104</v>
      </c>
      <c r="U14" s="8">
        <v>108</v>
      </c>
      <c r="V14" s="8">
        <v>114</v>
      </c>
      <c r="W14" s="8">
        <v>128</v>
      </c>
      <c r="X14" s="8">
        <v>130</v>
      </c>
      <c r="Y14" s="8">
        <v>139</v>
      </c>
      <c r="Z14" s="8">
        <v>141</v>
      </c>
      <c r="AA14" s="8">
        <v>150</v>
      </c>
      <c r="AB14" s="8">
        <v>145</v>
      </c>
      <c r="AC14" s="8">
        <v>154</v>
      </c>
      <c r="AD14" s="8">
        <v>160</v>
      </c>
      <c r="AE14" s="8">
        <v>165</v>
      </c>
    </row>
    <row r="15" spans="1:31" s="33" customFormat="1" ht="11.25" customHeight="1">
      <c r="A15" s="29"/>
      <c r="B15" s="29"/>
      <c r="C15" s="34" t="s">
        <v>7</v>
      </c>
      <c r="D15" s="8">
        <v>6263</v>
      </c>
      <c r="E15" s="8">
        <v>6440</v>
      </c>
      <c r="F15" s="8">
        <v>6542</v>
      </c>
      <c r="G15" s="8">
        <v>6554</v>
      </c>
      <c r="H15" s="8">
        <v>6656</v>
      </c>
      <c r="I15" s="8">
        <v>6779</v>
      </c>
      <c r="J15" s="8">
        <v>6882</v>
      </c>
      <c r="K15" s="8">
        <v>6984</v>
      </c>
      <c r="L15" s="8">
        <v>7070</v>
      </c>
      <c r="M15" s="8">
        <v>7181</v>
      </c>
      <c r="N15" s="8">
        <v>6427</v>
      </c>
      <c r="O15" s="8">
        <v>6863</v>
      </c>
      <c r="P15" s="8">
        <v>7152</v>
      </c>
      <c r="Q15" s="8">
        <v>7349</v>
      </c>
      <c r="R15" s="8">
        <v>412</v>
      </c>
      <c r="S15" s="8">
        <v>422</v>
      </c>
      <c r="T15" s="8">
        <v>443</v>
      </c>
      <c r="U15" s="8">
        <v>442</v>
      </c>
      <c r="V15" s="8">
        <v>446</v>
      </c>
      <c r="W15" s="8">
        <v>449</v>
      </c>
      <c r="X15" s="8">
        <v>484</v>
      </c>
      <c r="Y15" s="8">
        <v>489</v>
      </c>
      <c r="Z15" s="8">
        <v>480</v>
      </c>
      <c r="AA15" s="8">
        <v>485</v>
      </c>
      <c r="AB15" s="8">
        <v>459</v>
      </c>
      <c r="AC15" s="8">
        <v>496</v>
      </c>
      <c r="AD15" s="8">
        <v>508</v>
      </c>
      <c r="AE15" s="8">
        <v>510</v>
      </c>
    </row>
    <row r="16" spans="1:31" s="33" customFormat="1" ht="11.25" customHeight="1">
      <c r="A16" s="29"/>
      <c r="B16" s="29"/>
      <c r="C16" s="34" t="s">
        <v>8</v>
      </c>
      <c r="D16" s="8">
        <v>8839</v>
      </c>
      <c r="E16" s="8">
        <v>8671</v>
      </c>
      <c r="F16" s="8">
        <v>8393</v>
      </c>
      <c r="G16" s="8">
        <v>7568</v>
      </c>
      <c r="H16" s="8">
        <v>6962</v>
      </c>
      <c r="I16" s="8">
        <v>6618</v>
      </c>
      <c r="J16" s="8">
        <v>6288</v>
      </c>
      <c r="K16" s="8">
        <v>5984</v>
      </c>
      <c r="L16" s="8">
        <v>5613</v>
      </c>
      <c r="M16" s="8">
        <v>5304</v>
      </c>
      <c r="N16" s="8">
        <v>4839</v>
      </c>
      <c r="O16" s="8">
        <v>4580</v>
      </c>
      <c r="P16" s="8">
        <v>4426</v>
      </c>
      <c r="Q16" s="8">
        <v>4315</v>
      </c>
      <c r="R16" s="8">
        <v>498</v>
      </c>
      <c r="S16" s="8">
        <v>502</v>
      </c>
      <c r="T16" s="8">
        <v>493</v>
      </c>
      <c r="U16" s="8">
        <v>463</v>
      </c>
      <c r="V16" s="8">
        <v>437</v>
      </c>
      <c r="W16" s="8">
        <v>428</v>
      </c>
      <c r="X16" s="8">
        <v>423</v>
      </c>
      <c r="Y16" s="8">
        <v>401</v>
      </c>
      <c r="Z16" s="8">
        <v>374</v>
      </c>
      <c r="AA16" s="8">
        <v>355</v>
      </c>
      <c r="AB16" s="8">
        <v>327</v>
      </c>
      <c r="AC16" s="8">
        <v>314</v>
      </c>
      <c r="AD16" s="8">
        <v>298</v>
      </c>
      <c r="AE16" s="8">
        <v>285</v>
      </c>
    </row>
    <row r="17" spans="1:31" s="33" customFormat="1" ht="11.25" customHeight="1">
      <c r="A17" s="29"/>
      <c r="B17" s="30"/>
      <c r="C17" s="34" t="s">
        <v>9</v>
      </c>
      <c r="D17" s="8">
        <v>1224</v>
      </c>
      <c r="E17" s="8">
        <v>1270</v>
      </c>
      <c r="F17" s="8">
        <v>1310</v>
      </c>
      <c r="G17" s="8">
        <v>1351</v>
      </c>
      <c r="H17" s="8">
        <v>1422</v>
      </c>
      <c r="I17" s="8">
        <v>1494</v>
      </c>
      <c r="J17" s="8">
        <v>1572</v>
      </c>
      <c r="K17" s="8">
        <v>1615</v>
      </c>
      <c r="L17" s="8">
        <v>1712</v>
      </c>
      <c r="M17" s="8">
        <v>1780</v>
      </c>
      <c r="N17" s="8">
        <v>1845</v>
      </c>
      <c r="O17" s="8">
        <v>1925</v>
      </c>
      <c r="P17" s="8">
        <v>1964</v>
      </c>
      <c r="Q17" s="8">
        <v>2039</v>
      </c>
      <c r="R17" s="8">
        <v>38</v>
      </c>
      <c r="S17" s="8">
        <v>39</v>
      </c>
      <c r="T17" s="8">
        <v>45</v>
      </c>
      <c r="U17" s="8">
        <v>45</v>
      </c>
      <c r="V17" s="8">
        <v>46</v>
      </c>
      <c r="W17" s="8">
        <v>47</v>
      </c>
      <c r="X17" s="8">
        <v>47</v>
      </c>
      <c r="Y17" s="8">
        <v>52</v>
      </c>
      <c r="Z17" s="8">
        <v>63</v>
      </c>
      <c r="AA17" s="8">
        <v>63</v>
      </c>
      <c r="AB17" s="8">
        <v>63</v>
      </c>
      <c r="AC17" s="8">
        <v>88</v>
      </c>
      <c r="AD17" s="8">
        <v>90</v>
      </c>
      <c r="AE17" s="8">
        <v>90</v>
      </c>
    </row>
    <row r="18" spans="1:31" s="24" customFormat="1" ht="11.25" customHeight="1">
      <c r="A18" s="26"/>
      <c r="B18" s="69" t="s">
        <v>10</v>
      </c>
      <c r="C18" s="69"/>
      <c r="D18" s="5">
        <v>335200</v>
      </c>
      <c r="E18" s="5">
        <v>348553</v>
      </c>
      <c r="F18" s="5">
        <v>361926</v>
      </c>
      <c r="G18" s="5">
        <v>371361</v>
      </c>
      <c r="H18" s="5">
        <v>382281</v>
      </c>
      <c r="I18" s="5">
        <v>393598</v>
      </c>
      <c r="J18" s="5">
        <f aca="true" t="shared" si="6" ref="J18:Q18">+J19+J20+J21+J22</f>
        <v>405566</v>
      </c>
      <c r="K18" s="5">
        <f t="shared" si="6"/>
        <v>416501</v>
      </c>
      <c r="L18" s="5">
        <f t="shared" si="6"/>
        <v>428808</v>
      </c>
      <c r="M18" s="5">
        <f t="shared" si="6"/>
        <v>440795</v>
      </c>
      <c r="N18" s="5">
        <f t="shared" si="6"/>
        <v>452186</v>
      </c>
      <c r="O18" s="5">
        <f t="shared" si="6"/>
        <v>466857</v>
      </c>
      <c r="P18" s="5">
        <f t="shared" si="6"/>
        <v>475714</v>
      </c>
      <c r="Q18" s="5">
        <f t="shared" si="6"/>
        <v>485303</v>
      </c>
      <c r="R18" s="5">
        <v>18757</v>
      </c>
      <c r="S18" s="5">
        <f>SUM(S19:S22)</f>
        <v>19545</v>
      </c>
      <c r="T18" s="5">
        <f>SUM(T19:T22)</f>
        <v>20164</v>
      </c>
      <c r="U18" s="5">
        <v>20752</v>
      </c>
      <c r="V18" s="5">
        <v>21324</v>
      </c>
      <c r="W18" s="5">
        <v>21887</v>
      </c>
      <c r="X18" s="5">
        <f aca="true" t="shared" si="7" ref="X18:AE18">+X19+X20+X21+X22</f>
        <v>22379</v>
      </c>
      <c r="Y18" s="5">
        <f t="shared" si="7"/>
        <v>22736</v>
      </c>
      <c r="Z18" s="5">
        <f t="shared" si="7"/>
        <v>23035</v>
      </c>
      <c r="AA18" s="5">
        <f t="shared" si="7"/>
        <v>23266</v>
      </c>
      <c r="AB18" s="5">
        <f t="shared" si="7"/>
        <v>23836</v>
      </c>
      <c r="AC18" s="5">
        <f t="shared" si="7"/>
        <v>24708</v>
      </c>
      <c r="AD18" s="5">
        <f>+AD19+AD20+AD21+AD22</f>
        <v>24878</v>
      </c>
      <c r="AE18" s="5">
        <f t="shared" si="7"/>
        <v>25010</v>
      </c>
    </row>
    <row r="19" spans="1:31" s="33" customFormat="1" ht="11.25" customHeight="1">
      <c r="A19" s="29"/>
      <c r="B19" s="29"/>
      <c r="C19" s="34" t="s">
        <v>11</v>
      </c>
      <c r="D19" s="8">
        <v>283458</v>
      </c>
      <c r="E19" s="8">
        <v>295804</v>
      </c>
      <c r="F19" s="8">
        <v>308884</v>
      </c>
      <c r="G19" s="8">
        <v>318622</v>
      </c>
      <c r="H19" s="8">
        <v>329206</v>
      </c>
      <c r="I19" s="8">
        <v>340520</v>
      </c>
      <c r="J19" s="8">
        <v>352472</v>
      </c>
      <c r="K19" s="8">
        <v>363131</v>
      </c>
      <c r="L19" s="8">
        <v>374819</v>
      </c>
      <c r="M19" s="8">
        <v>386669</v>
      </c>
      <c r="N19" s="8">
        <v>398642</v>
      </c>
      <c r="O19" s="8">
        <v>412776</v>
      </c>
      <c r="P19" s="8">
        <v>421014</v>
      </c>
      <c r="Q19" s="8">
        <v>430062</v>
      </c>
      <c r="R19" s="8">
        <v>16364</v>
      </c>
      <c r="S19" s="8">
        <v>17010</v>
      </c>
      <c r="T19" s="8">
        <v>17594</v>
      </c>
      <c r="U19" s="8">
        <v>18179</v>
      </c>
      <c r="V19" s="8">
        <v>18773</v>
      </c>
      <c r="W19" s="8">
        <v>19321</v>
      </c>
      <c r="X19" s="8">
        <v>19834</v>
      </c>
      <c r="Y19" s="8">
        <v>20146</v>
      </c>
      <c r="Z19" s="8">
        <v>20435</v>
      </c>
      <c r="AA19" s="8">
        <v>20647</v>
      </c>
      <c r="AB19" s="8">
        <v>21195</v>
      </c>
      <c r="AC19" s="8">
        <v>22023</v>
      </c>
      <c r="AD19" s="8">
        <v>22179</v>
      </c>
      <c r="AE19" s="8">
        <v>22317</v>
      </c>
    </row>
    <row r="20" spans="1:31" s="33" customFormat="1" ht="11.25" customHeight="1">
      <c r="A20" s="29"/>
      <c r="B20" s="29"/>
      <c r="C20" s="34" t="s">
        <v>12</v>
      </c>
      <c r="D20" s="8">
        <v>40819</v>
      </c>
      <c r="E20" s="8">
        <v>41506</v>
      </c>
      <c r="F20" s="8">
        <v>41856</v>
      </c>
      <c r="G20" s="8">
        <v>41650</v>
      </c>
      <c r="H20" s="8">
        <v>41853</v>
      </c>
      <c r="I20" s="8">
        <v>41830</v>
      </c>
      <c r="J20" s="8">
        <v>41843</v>
      </c>
      <c r="K20" s="8">
        <v>41946</v>
      </c>
      <c r="L20" s="8">
        <v>42174</v>
      </c>
      <c r="M20" s="8">
        <v>42141</v>
      </c>
      <c r="N20" s="8">
        <v>41639</v>
      </c>
      <c r="O20" s="8">
        <v>41947</v>
      </c>
      <c r="P20" s="8">
        <v>42205</v>
      </c>
      <c r="Q20" s="8">
        <v>42503</v>
      </c>
      <c r="R20" s="8">
        <v>2060</v>
      </c>
      <c r="S20" s="8">
        <v>2160</v>
      </c>
      <c r="T20" s="8">
        <v>2188</v>
      </c>
      <c r="U20" s="8">
        <v>2195</v>
      </c>
      <c r="V20" s="8">
        <v>2182</v>
      </c>
      <c r="W20" s="8">
        <v>2187</v>
      </c>
      <c r="X20" s="8">
        <v>2153</v>
      </c>
      <c r="Y20" s="8">
        <v>2184</v>
      </c>
      <c r="Z20" s="8">
        <v>2186</v>
      </c>
      <c r="AA20" s="8">
        <v>2198</v>
      </c>
      <c r="AB20" s="8">
        <v>2203</v>
      </c>
      <c r="AC20" s="8">
        <v>2225</v>
      </c>
      <c r="AD20" s="8">
        <v>2218</v>
      </c>
      <c r="AE20" s="8">
        <v>2205</v>
      </c>
    </row>
    <row r="21" spans="1:31" s="33" customFormat="1" ht="11.25" customHeight="1">
      <c r="A21" s="29"/>
      <c r="B21" s="29"/>
      <c r="C21" s="34" t="s">
        <v>13</v>
      </c>
      <c r="D21" s="8">
        <v>106</v>
      </c>
      <c r="E21" s="8">
        <v>103</v>
      </c>
      <c r="F21" s="8">
        <v>96</v>
      </c>
      <c r="G21" s="8">
        <v>92</v>
      </c>
      <c r="H21" s="8">
        <v>97</v>
      </c>
      <c r="I21" s="8">
        <v>95</v>
      </c>
      <c r="J21" s="8">
        <v>86</v>
      </c>
      <c r="K21" s="8">
        <v>80</v>
      </c>
      <c r="L21" s="8">
        <v>83</v>
      </c>
      <c r="M21" s="8">
        <v>84</v>
      </c>
      <c r="N21" s="8">
        <v>85</v>
      </c>
      <c r="O21" s="8">
        <v>74</v>
      </c>
      <c r="P21" s="8">
        <v>58</v>
      </c>
      <c r="Q21" s="8">
        <v>57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2</v>
      </c>
      <c r="AC21" s="8">
        <v>2</v>
      </c>
      <c r="AD21" s="8">
        <v>2</v>
      </c>
      <c r="AE21" s="8">
        <v>2</v>
      </c>
    </row>
    <row r="22" spans="1:31" s="33" customFormat="1" ht="11.25" customHeight="1">
      <c r="A22" s="29"/>
      <c r="B22" s="30"/>
      <c r="C22" s="34" t="s">
        <v>14</v>
      </c>
      <c r="D22" s="8">
        <v>10817</v>
      </c>
      <c r="E22" s="8">
        <v>11140</v>
      </c>
      <c r="F22" s="8">
        <v>11090</v>
      </c>
      <c r="G22" s="8">
        <v>10997</v>
      </c>
      <c r="H22" s="8">
        <v>11125</v>
      </c>
      <c r="I22" s="8">
        <v>11153</v>
      </c>
      <c r="J22" s="8">
        <v>11165</v>
      </c>
      <c r="K22" s="8">
        <v>11344</v>
      </c>
      <c r="L22" s="8">
        <v>11732</v>
      </c>
      <c r="M22" s="8">
        <v>11901</v>
      </c>
      <c r="N22" s="8">
        <v>11820</v>
      </c>
      <c r="O22" s="8">
        <v>12060</v>
      </c>
      <c r="P22" s="8">
        <v>12437</v>
      </c>
      <c r="Q22" s="8">
        <v>12681</v>
      </c>
      <c r="R22" s="8">
        <v>333</v>
      </c>
      <c r="S22" s="8">
        <v>375</v>
      </c>
      <c r="T22" s="8">
        <v>382</v>
      </c>
      <c r="U22" s="8">
        <v>378</v>
      </c>
      <c r="V22" s="8">
        <v>369</v>
      </c>
      <c r="W22" s="8">
        <v>379</v>
      </c>
      <c r="X22" s="8">
        <v>392</v>
      </c>
      <c r="Y22" s="8">
        <v>406</v>
      </c>
      <c r="Z22" s="8">
        <v>413</v>
      </c>
      <c r="AA22" s="8">
        <v>421</v>
      </c>
      <c r="AB22" s="8">
        <v>436</v>
      </c>
      <c r="AC22" s="8">
        <v>458</v>
      </c>
      <c r="AD22" s="8">
        <v>479</v>
      </c>
      <c r="AE22" s="8">
        <v>486</v>
      </c>
    </row>
    <row r="23" spans="1:31" s="24" customFormat="1" ht="11.25" customHeight="1">
      <c r="A23" s="26"/>
      <c r="B23" s="69" t="s">
        <v>15</v>
      </c>
      <c r="C23" s="69"/>
      <c r="D23" s="5">
        <v>186485</v>
      </c>
      <c r="E23" s="5">
        <v>187130</v>
      </c>
      <c r="F23" s="5">
        <v>188358</v>
      </c>
      <c r="G23" s="5">
        <v>189305</v>
      </c>
      <c r="H23" s="5">
        <v>190095</v>
      </c>
      <c r="I23" s="5">
        <v>191132</v>
      </c>
      <c r="J23" s="5">
        <f aca="true" t="shared" si="8" ref="J23:Q23">+J24+J25+J26+J27+J28</f>
        <v>192139</v>
      </c>
      <c r="K23" s="5">
        <f t="shared" si="8"/>
        <v>192858</v>
      </c>
      <c r="L23" s="5">
        <f t="shared" si="8"/>
        <v>193283</v>
      </c>
      <c r="M23" s="5">
        <f t="shared" si="8"/>
        <v>193834</v>
      </c>
      <c r="N23" s="5">
        <f t="shared" si="8"/>
        <v>195082</v>
      </c>
      <c r="O23" s="5">
        <f t="shared" si="8"/>
        <v>196530</v>
      </c>
      <c r="P23" s="5">
        <f t="shared" si="8"/>
        <v>196942</v>
      </c>
      <c r="Q23" s="5">
        <f t="shared" si="8"/>
        <v>197678</v>
      </c>
      <c r="R23" s="5">
        <v>3850</v>
      </c>
      <c r="S23" s="5">
        <f>SUM(S24:S28)</f>
        <v>3906</v>
      </c>
      <c r="T23" s="5">
        <f>SUM(T24:T28)</f>
        <v>3924</v>
      </c>
      <c r="U23" s="5">
        <v>3948</v>
      </c>
      <c r="V23" s="5">
        <v>3995</v>
      </c>
      <c r="W23" s="5">
        <v>4039</v>
      </c>
      <c r="X23" s="5">
        <f aca="true" t="shared" si="9" ref="X23:AE23">+X24+X25+X26+X27+X28</f>
        <v>4078</v>
      </c>
      <c r="Y23" s="5">
        <f t="shared" si="9"/>
        <v>4119</v>
      </c>
      <c r="Z23" s="5">
        <f t="shared" si="9"/>
        <v>4132</v>
      </c>
      <c r="AA23" s="5">
        <f t="shared" si="9"/>
        <v>4112</v>
      </c>
      <c r="AB23" s="5">
        <f t="shared" si="9"/>
        <v>4141</v>
      </c>
      <c r="AC23" s="5">
        <f t="shared" si="9"/>
        <v>4108</v>
      </c>
      <c r="AD23" s="5">
        <f>+AD24+AD25+AD26+AD27+AD28</f>
        <v>4073</v>
      </c>
      <c r="AE23" s="5">
        <f t="shared" si="9"/>
        <v>3961</v>
      </c>
    </row>
    <row r="24" spans="1:31" s="33" customFormat="1" ht="11.25" customHeight="1">
      <c r="A24" s="29"/>
      <c r="B24" s="29"/>
      <c r="C24" s="34" t="s">
        <v>16</v>
      </c>
      <c r="D24" s="8">
        <v>132605</v>
      </c>
      <c r="E24" s="8">
        <v>133578</v>
      </c>
      <c r="F24" s="8">
        <v>135064</v>
      </c>
      <c r="G24" s="8">
        <v>136301</v>
      </c>
      <c r="H24" s="8">
        <v>137206</v>
      </c>
      <c r="I24" s="8">
        <v>138499</v>
      </c>
      <c r="J24" s="8">
        <v>139693</v>
      </c>
      <c r="K24" s="8">
        <v>140545</v>
      </c>
      <c r="L24" s="8">
        <v>141360</v>
      </c>
      <c r="M24" s="8">
        <v>142133</v>
      </c>
      <c r="N24" s="8">
        <v>143169</v>
      </c>
      <c r="O24" s="8">
        <v>144623</v>
      </c>
      <c r="P24" s="8">
        <v>145417</v>
      </c>
      <c r="Q24" s="8">
        <v>146226</v>
      </c>
      <c r="R24" s="8">
        <v>2182</v>
      </c>
      <c r="S24" s="8">
        <v>2225</v>
      </c>
      <c r="T24" s="8">
        <v>2274</v>
      </c>
      <c r="U24" s="8">
        <v>2307</v>
      </c>
      <c r="V24" s="8">
        <v>2360</v>
      </c>
      <c r="W24" s="8">
        <v>2396</v>
      </c>
      <c r="X24" s="8">
        <v>2442</v>
      </c>
      <c r="Y24" s="8">
        <v>2486</v>
      </c>
      <c r="Z24" s="8">
        <v>2517</v>
      </c>
      <c r="AA24" s="8">
        <v>2545</v>
      </c>
      <c r="AB24" s="8">
        <v>2578</v>
      </c>
      <c r="AC24" s="8">
        <v>2578</v>
      </c>
      <c r="AD24" s="8">
        <v>2577</v>
      </c>
      <c r="AE24" s="8">
        <v>2496</v>
      </c>
    </row>
    <row r="25" spans="1:31" s="33" customFormat="1" ht="11.25" customHeight="1">
      <c r="A25" s="29"/>
      <c r="B25" s="29"/>
      <c r="C25" s="34" t="s">
        <v>17</v>
      </c>
      <c r="D25" s="8">
        <v>6820</v>
      </c>
      <c r="E25" s="8">
        <v>7122</v>
      </c>
      <c r="F25" s="8">
        <v>7530</v>
      </c>
      <c r="G25" s="8">
        <v>7897</v>
      </c>
      <c r="H25" s="8">
        <v>8294</v>
      </c>
      <c r="I25" s="8">
        <v>8657</v>
      </c>
      <c r="J25" s="8">
        <v>9043</v>
      </c>
      <c r="K25" s="8">
        <v>9467</v>
      </c>
      <c r="L25" s="8">
        <v>9826</v>
      </c>
      <c r="M25" s="8">
        <v>10247</v>
      </c>
      <c r="N25" s="8">
        <v>10775</v>
      </c>
      <c r="O25" s="8">
        <v>11276</v>
      </c>
      <c r="P25" s="8">
        <v>11585</v>
      </c>
      <c r="Q25" s="8">
        <v>12015</v>
      </c>
      <c r="R25" s="8">
        <v>34</v>
      </c>
      <c r="S25" s="8">
        <v>35</v>
      </c>
      <c r="T25" s="8">
        <v>34</v>
      </c>
      <c r="U25" s="8">
        <v>41</v>
      </c>
      <c r="V25" s="8">
        <v>46</v>
      </c>
      <c r="W25" s="8">
        <v>52</v>
      </c>
      <c r="X25" s="8">
        <v>56</v>
      </c>
      <c r="Y25" s="8">
        <v>57</v>
      </c>
      <c r="Z25" s="8">
        <v>61</v>
      </c>
      <c r="AA25" s="8">
        <v>59</v>
      </c>
      <c r="AB25" s="8">
        <v>68</v>
      </c>
      <c r="AC25" s="8">
        <v>72</v>
      </c>
      <c r="AD25" s="8">
        <v>72</v>
      </c>
      <c r="AE25" s="8">
        <v>77</v>
      </c>
    </row>
    <row r="26" spans="1:31" s="33" customFormat="1" ht="11.25" customHeight="1">
      <c r="A26" s="29"/>
      <c r="B26" s="29"/>
      <c r="C26" s="34" t="s">
        <v>18</v>
      </c>
      <c r="D26" s="8">
        <v>37522</v>
      </c>
      <c r="E26" s="8">
        <v>37144</v>
      </c>
      <c r="F26" s="8">
        <v>36677</v>
      </c>
      <c r="G26" s="8">
        <v>36201</v>
      </c>
      <c r="H26" s="8">
        <v>35817</v>
      </c>
      <c r="I26" s="8">
        <v>35319</v>
      </c>
      <c r="J26" s="8">
        <v>34861</v>
      </c>
      <c r="K26" s="8">
        <v>34428</v>
      </c>
      <c r="L26" s="8">
        <v>33825</v>
      </c>
      <c r="M26" s="8">
        <v>33397</v>
      </c>
      <c r="N26" s="8">
        <v>33179</v>
      </c>
      <c r="O26" s="8">
        <v>32792</v>
      </c>
      <c r="P26" s="8">
        <v>32211</v>
      </c>
      <c r="Q26" s="8">
        <v>31833</v>
      </c>
      <c r="R26" s="8">
        <v>1417</v>
      </c>
      <c r="S26" s="8">
        <v>1426</v>
      </c>
      <c r="T26" s="8">
        <v>1405</v>
      </c>
      <c r="U26" s="8">
        <v>1392</v>
      </c>
      <c r="V26" s="8">
        <v>1385</v>
      </c>
      <c r="W26" s="8">
        <v>1393</v>
      </c>
      <c r="X26" s="8">
        <v>1393</v>
      </c>
      <c r="Y26" s="8">
        <v>1402</v>
      </c>
      <c r="Z26" s="8">
        <v>1387</v>
      </c>
      <c r="AA26" s="8">
        <v>1368</v>
      </c>
      <c r="AB26" s="8">
        <v>1361</v>
      </c>
      <c r="AC26" s="8">
        <v>1341</v>
      </c>
      <c r="AD26" s="8">
        <v>1305</v>
      </c>
      <c r="AE26" s="8">
        <v>1271</v>
      </c>
    </row>
    <row r="27" spans="1:31" s="33" customFormat="1" ht="11.25" customHeight="1">
      <c r="A27" s="29"/>
      <c r="B27" s="29"/>
      <c r="C27" s="34" t="s">
        <v>19</v>
      </c>
      <c r="D27" s="8">
        <v>9510</v>
      </c>
      <c r="E27" s="8">
        <v>9261</v>
      </c>
      <c r="F27" s="8">
        <v>9062</v>
      </c>
      <c r="G27" s="8">
        <v>8880</v>
      </c>
      <c r="H27" s="8">
        <v>8749</v>
      </c>
      <c r="I27" s="8">
        <v>8626</v>
      </c>
      <c r="J27" s="8">
        <v>8512</v>
      </c>
      <c r="K27" s="8">
        <v>8384</v>
      </c>
      <c r="L27" s="8">
        <v>8239</v>
      </c>
      <c r="M27" s="8">
        <v>8023</v>
      </c>
      <c r="N27" s="8">
        <v>7928</v>
      </c>
      <c r="O27" s="8">
        <v>7807</v>
      </c>
      <c r="P27" s="8">
        <v>7700</v>
      </c>
      <c r="Q27" s="8">
        <v>7578</v>
      </c>
      <c r="R27" s="8">
        <v>214</v>
      </c>
      <c r="S27" s="8">
        <v>216</v>
      </c>
      <c r="T27" s="8">
        <v>207</v>
      </c>
      <c r="U27" s="8">
        <v>204</v>
      </c>
      <c r="V27" s="8">
        <v>200</v>
      </c>
      <c r="W27" s="8">
        <v>194</v>
      </c>
      <c r="X27" s="8">
        <v>183</v>
      </c>
      <c r="Y27" s="8">
        <v>170</v>
      </c>
      <c r="Z27" s="8">
        <v>163</v>
      </c>
      <c r="AA27" s="8">
        <v>137</v>
      </c>
      <c r="AB27" s="8">
        <v>132</v>
      </c>
      <c r="AC27" s="8">
        <v>115</v>
      </c>
      <c r="AD27" s="8">
        <v>117</v>
      </c>
      <c r="AE27" s="8">
        <v>115</v>
      </c>
    </row>
    <row r="28" spans="1:31" s="33" customFormat="1" ht="11.25" customHeight="1">
      <c r="A28" s="29"/>
      <c r="B28" s="30"/>
      <c r="C28" s="34" t="s">
        <v>20</v>
      </c>
      <c r="D28" s="8">
        <v>28</v>
      </c>
      <c r="E28" s="8">
        <v>25</v>
      </c>
      <c r="F28" s="8">
        <v>25</v>
      </c>
      <c r="G28" s="8">
        <v>26</v>
      </c>
      <c r="H28" s="8">
        <v>29</v>
      </c>
      <c r="I28" s="8">
        <v>31</v>
      </c>
      <c r="J28" s="8">
        <v>30</v>
      </c>
      <c r="K28" s="8">
        <v>34</v>
      </c>
      <c r="L28" s="8">
        <v>33</v>
      </c>
      <c r="M28" s="8">
        <v>34</v>
      </c>
      <c r="N28" s="8">
        <v>31</v>
      </c>
      <c r="O28" s="8">
        <v>32</v>
      </c>
      <c r="P28" s="8">
        <v>29</v>
      </c>
      <c r="Q28" s="8">
        <v>26</v>
      </c>
      <c r="R28" s="8">
        <v>3</v>
      </c>
      <c r="S28" s="8">
        <v>4</v>
      </c>
      <c r="T28" s="8">
        <v>4</v>
      </c>
      <c r="U28" s="8">
        <v>4</v>
      </c>
      <c r="V28" s="8">
        <v>4</v>
      </c>
      <c r="W28" s="8">
        <v>4</v>
      </c>
      <c r="X28" s="8">
        <v>4</v>
      </c>
      <c r="Y28" s="8">
        <v>4</v>
      </c>
      <c r="Z28" s="8">
        <v>4</v>
      </c>
      <c r="AA28" s="8">
        <v>3</v>
      </c>
      <c r="AB28" s="8">
        <v>2</v>
      </c>
      <c r="AC28" s="8">
        <v>2</v>
      </c>
      <c r="AD28" s="8">
        <v>2</v>
      </c>
      <c r="AE28" s="8">
        <v>2</v>
      </c>
    </row>
    <row r="29" spans="1:31" s="24" customFormat="1" ht="11.25" customHeight="1">
      <c r="A29" s="26"/>
      <c r="B29" s="69" t="s">
        <v>21</v>
      </c>
      <c r="C29" s="69"/>
      <c r="D29" s="5">
        <v>58492</v>
      </c>
      <c r="E29" s="5">
        <v>60324</v>
      </c>
      <c r="F29" s="5">
        <v>62219</v>
      </c>
      <c r="G29" s="5">
        <v>63950</v>
      </c>
      <c r="H29" s="5">
        <v>65563</v>
      </c>
      <c r="I29" s="5">
        <v>67101</v>
      </c>
      <c r="J29" s="5">
        <f aca="true" t="shared" si="10" ref="J29:Q29">+J30+J31+J32+J33+J34</f>
        <v>68721</v>
      </c>
      <c r="K29" s="5">
        <f t="shared" si="10"/>
        <v>70113</v>
      </c>
      <c r="L29" s="5">
        <f t="shared" si="10"/>
        <v>71683</v>
      </c>
      <c r="M29" s="5">
        <f t="shared" si="10"/>
        <v>74085</v>
      </c>
      <c r="N29" s="5">
        <f t="shared" si="10"/>
        <v>75659</v>
      </c>
      <c r="O29" s="5">
        <f t="shared" si="10"/>
        <v>77672</v>
      </c>
      <c r="P29" s="5">
        <f t="shared" si="10"/>
        <v>79691</v>
      </c>
      <c r="Q29" s="5">
        <f t="shared" si="10"/>
        <v>81241</v>
      </c>
      <c r="R29" s="5">
        <v>2593</v>
      </c>
      <c r="S29" s="5">
        <f>SUM(S30:S34)</f>
        <v>2731</v>
      </c>
      <c r="T29" s="5">
        <f>SUM(T30:T34)</f>
        <v>2800</v>
      </c>
      <c r="U29" s="5">
        <v>2835</v>
      </c>
      <c r="V29" s="5">
        <v>2917</v>
      </c>
      <c r="W29" s="5">
        <v>3071</v>
      </c>
      <c r="X29" s="5">
        <f aca="true" t="shared" si="11" ref="X29:AE29">+X30+X31+X32+X33+X34</f>
        <v>3074</v>
      </c>
      <c r="Y29" s="5">
        <f t="shared" si="11"/>
        <v>3185</v>
      </c>
      <c r="Z29" s="5">
        <f t="shared" si="11"/>
        <v>3229</v>
      </c>
      <c r="AA29" s="5">
        <f t="shared" si="11"/>
        <v>3311</v>
      </c>
      <c r="AB29" s="5">
        <f t="shared" si="11"/>
        <v>3385</v>
      </c>
      <c r="AC29" s="5">
        <f t="shared" si="11"/>
        <v>3447</v>
      </c>
      <c r="AD29" s="5">
        <f>+AD30+AD31+AD32+AD33+AD34</f>
        <v>3482</v>
      </c>
      <c r="AE29" s="5">
        <f t="shared" si="11"/>
        <v>3505</v>
      </c>
    </row>
    <row r="30" spans="1:31" s="33" customFormat="1" ht="11.25" customHeight="1">
      <c r="A30" s="29"/>
      <c r="B30" s="29"/>
      <c r="C30" s="34" t="s">
        <v>22</v>
      </c>
      <c r="D30" s="8">
        <v>2014</v>
      </c>
      <c r="E30" s="8">
        <v>2190</v>
      </c>
      <c r="F30" s="8">
        <v>2406</v>
      </c>
      <c r="G30" s="8">
        <v>2762</v>
      </c>
      <c r="H30" s="8">
        <v>3113</v>
      </c>
      <c r="I30" s="8">
        <v>3412</v>
      </c>
      <c r="J30" s="8">
        <v>3781</v>
      </c>
      <c r="K30" s="8">
        <v>4143</v>
      </c>
      <c r="L30" s="8">
        <v>4611</v>
      </c>
      <c r="M30" s="8">
        <v>5163</v>
      </c>
      <c r="N30" s="8">
        <v>5716</v>
      </c>
      <c r="O30" s="8">
        <v>6307</v>
      </c>
      <c r="P30" s="8">
        <v>6923</v>
      </c>
      <c r="Q30" s="8">
        <v>7434</v>
      </c>
      <c r="R30" s="8">
        <v>43</v>
      </c>
      <c r="S30" s="8">
        <v>45</v>
      </c>
      <c r="T30" s="8">
        <v>49</v>
      </c>
      <c r="U30" s="8">
        <v>50</v>
      </c>
      <c r="V30" s="8">
        <v>61</v>
      </c>
      <c r="W30" s="8">
        <v>73</v>
      </c>
      <c r="X30" s="8">
        <v>67</v>
      </c>
      <c r="Y30" s="8">
        <v>70</v>
      </c>
      <c r="Z30" s="8">
        <v>83</v>
      </c>
      <c r="AA30" s="8">
        <v>96</v>
      </c>
      <c r="AB30" s="8">
        <v>130</v>
      </c>
      <c r="AC30" s="8">
        <v>140</v>
      </c>
      <c r="AD30" s="8">
        <v>138</v>
      </c>
      <c r="AE30" s="8">
        <v>150</v>
      </c>
    </row>
    <row r="31" spans="1:31" s="33" customFormat="1" ht="11.25" customHeight="1">
      <c r="A31" s="29"/>
      <c r="B31" s="29"/>
      <c r="C31" s="34" t="s">
        <v>23</v>
      </c>
      <c r="D31" s="8">
        <v>13260</v>
      </c>
      <c r="E31" s="8">
        <v>13517</v>
      </c>
      <c r="F31" s="8">
        <v>13793</v>
      </c>
      <c r="G31" s="8">
        <v>13927</v>
      </c>
      <c r="H31" s="8">
        <v>14071</v>
      </c>
      <c r="I31" s="8">
        <v>14227</v>
      </c>
      <c r="J31" s="8">
        <v>14384</v>
      </c>
      <c r="K31" s="8">
        <v>14438</v>
      </c>
      <c r="L31" s="8">
        <v>14618</v>
      </c>
      <c r="M31" s="8">
        <v>15302</v>
      </c>
      <c r="N31" s="8">
        <v>15622</v>
      </c>
      <c r="O31" s="8">
        <v>15956</v>
      </c>
      <c r="P31" s="8">
        <v>16422</v>
      </c>
      <c r="Q31" s="8">
        <v>16567</v>
      </c>
      <c r="R31" s="8">
        <v>869</v>
      </c>
      <c r="S31" s="8">
        <v>894</v>
      </c>
      <c r="T31" s="8">
        <v>905</v>
      </c>
      <c r="U31" s="8">
        <v>922</v>
      </c>
      <c r="V31" s="8">
        <v>914</v>
      </c>
      <c r="W31" s="8">
        <v>950</v>
      </c>
      <c r="X31" s="8">
        <v>923</v>
      </c>
      <c r="Y31" s="8">
        <v>958</v>
      </c>
      <c r="Z31" s="8">
        <v>932</v>
      </c>
      <c r="AA31" s="8">
        <v>945</v>
      </c>
      <c r="AB31" s="8">
        <v>913</v>
      </c>
      <c r="AC31" s="8">
        <v>894</v>
      </c>
      <c r="AD31" s="8">
        <v>915</v>
      </c>
      <c r="AE31" s="8">
        <v>931</v>
      </c>
    </row>
    <row r="32" spans="1:31" s="33" customFormat="1" ht="11.25" customHeight="1">
      <c r="A32" s="29"/>
      <c r="B32" s="29"/>
      <c r="C32" s="34" t="s">
        <v>24</v>
      </c>
      <c r="D32" s="8">
        <v>25219</v>
      </c>
      <c r="E32" s="8">
        <v>25961</v>
      </c>
      <c r="F32" s="8">
        <v>26746</v>
      </c>
      <c r="G32" s="8">
        <v>27434</v>
      </c>
      <c r="H32" s="8">
        <v>28065</v>
      </c>
      <c r="I32" s="8">
        <v>28596</v>
      </c>
      <c r="J32" s="8">
        <v>29331</v>
      </c>
      <c r="K32" s="8">
        <v>29937</v>
      </c>
      <c r="L32" s="8">
        <v>30478</v>
      </c>
      <c r="M32" s="8">
        <v>31267</v>
      </c>
      <c r="N32" s="8">
        <v>31697</v>
      </c>
      <c r="O32" s="8">
        <v>32464</v>
      </c>
      <c r="P32" s="8">
        <v>33052</v>
      </c>
      <c r="Q32" s="8">
        <v>33719</v>
      </c>
      <c r="R32" s="8">
        <v>1159</v>
      </c>
      <c r="S32" s="8">
        <v>1234</v>
      </c>
      <c r="T32" s="8">
        <v>1264</v>
      </c>
      <c r="U32" s="8">
        <v>1294</v>
      </c>
      <c r="V32" s="8">
        <v>1342</v>
      </c>
      <c r="W32" s="8">
        <v>1406</v>
      </c>
      <c r="X32" s="8">
        <v>1428</v>
      </c>
      <c r="Y32" s="8">
        <v>1470</v>
      </c>
      <c r="Z32" s="8">
        <v>1505</v>
      </c>
      <c r="AA32" s="8">
        <v>1555</v>
      </c>
      <c r="AB32" s="8">
        <v>1604</v>
      </c>
      <c r="AC32" s="8">
        <v>1639</v>
      </c>
      <c r="AD32" s="8">
        <v>1645</v>
      </c>
      <c r="AE32" s="8">
        <v>1634</v>
      </c>
    </row>
    <row r="33" spans="1:31" s="33" customFormat="1" ht="11.25" customHeight="1">
      <c r="A33" s="29"/>
      <c r="B33" s="29"/>
      <c r="C33" s="34" t="s">
        <v>25</v>
      </c>
      <c r="D33" s="8">
        <v>17772</v>
      </c>
      <c r="E33" s="8">
        <v>18420</v>
      </c>
      <c r="F33" s="8">
        <v>19051</v>
      </c>
      <c r="G33" s="8">
        <v>19608</v>
      </c>
      <c r="H33" s="8">
        <v>20092</v>
      </c>
      <c r="I33" s="8">
        <v>20634</v>
      </c>
      <c r="J33" s="8">
        <v>20976</v>
      </c>
      <c r="K33" s="8">
        <v>21341</v>
      </c>
      <c r="L33" s="8">
        <v>21706</v>
      </c>
      <c r="M33" s="8">
        <v>22066</v>
      </c>
      <c r="N33" s="8">
        <v>22334</v>
      </c>
      <c r="O33" s="8">
        <v>22656</v>
      </c>
      <c r="P33" s="8">
        <v>22997</v>
      </c>
      <c r="Q33" s="8">
        <v>23225</v>
      </c>
      <c r="R33" s="8">
        <v>519</v>
      </c>
      <c r="S33" s="8">
        <v>555</v>
      </c>
      <c r="T33" s="8">
        <v>579</v>
      </c>
      <c r="U33" s="8">
        <v>565</v>
      </c>
      <c r="V33" s="8">
        <v>596</v>
      </c>
      <c r="W33" s="8">
        <v>638</v>
      </c>
      <c r="X33" s="8">
        <v>653</v>
      </c>
      <c r="Y33" s="8">
        <v>684</v>
      </c>
      <c r="Z33" s="8">
        <v>706</v>
      </c>
      <c r="AA33" s="8">
        <v>712</v>
      </c>
      <c r="AB33" s="8">
        <v>735</v>
      </c>
      <c r="AC33" s="8">
        <v>772</v>
      </c>
      <c r="AD33" s="8">
        <v>782</v>
      </c>
      <c r="AE33" s="8">
        <v>788</v>
      </c>
    </row>
    <row r="34" spans="1:31" s="33" customFormat="1" ht="11.25" customHeight="1">
      <c r="A34" s="29"/>
      <c r="B34" s="30"/>
      <c r="C34" s="34" t="s">
        <v>26</v>
      </c>
      <c r="D34" s="8">
        <v>227</v>
      </c>
      <c r="E34" s="8">
        <v>236</v>
      </c>
      <c r="F34" s="8">
        <v>223</v>
      </c>
      <c r="G34" s="8">
        <v>219</v>
      </c>
      <c r="H34" s="8">
        <v>222</v>
      </c>
      <c r="I34" s="8">
        <v>232</v>
      </c>
      <c r="J34" s="8">
        <v>249</v>
      </c>
      <c r="K34" s="8">
        <v>254</v>
      </c>
      <c r="L34" s="8">
        <v>270</v>
      </c>
      <c r="M34" s="8">
        <v>287</v>
      </c>
      <c r="N34" s="8">
        <v>290</v>
      </c>
      <c r="O34" s="8">
        <v>289</v>
      </c>
      <c r="P34" s="8">
        <v>297</v>
      </c>
      <c r="Q34" s="8">
        <v>296</v>
      </c>
      <c r="R34" s="8">
        <v>3</v>
      </c>
      <c r="S34" s="8">
        <v>3</v>
      </c>
      <c r="T34" s="8">
        <v>3</v>
      </c>
      <c r="U34" s="8">
        <v>4</v>
      </c>
      <c r="V34" s="8">
        <v>4</v>
      </c>
      <c r="W34" s="8">
        <v>4</v>
      </c>
      <c r="X34" s="8">
        <v>3</v>
      </c>
      <c r="Y34" s="8">
        <v>3</v>
      </c>
      <c r="Z34" s="8">
        <v>3</v>
      </c>
      <c r="AA34" s="8">
        <v>3</v>
      </c>
      <c r="AB34" s="8">
        <v>3</v>
      </c>
      <c r="AC34" s="8">
        <v>2</v>
      </c>
      <c r="AD34" s="8">
        <v>2</v>
      </c>
      <c r="AE34" s="8">
        <v>2</v>
      </c>
    </row>
    <row r="35" spans="1:34" s="24" customFormat="1" ht="11.25" customHeight="1">
      <c r="A35" s="26"/>
      <c r="B35" s="69" t="s">
        <v>27</v>
      </c>
      <c r="C35" s="69"/>
      <c r="D35" s="6">
        <v>651202</v>
      </c>
      <c r="E35" s="6">
        <v>665870</v>
      </c>
      <c r="F35" s="6">
        <v>679822</v>
      </c>
      <c r="G35" s="6">
        <v>687990</v>
      </c>
      <c r="H35" s="6">
        <v>699219</v>
      </c>
      <c r="I35" s="6">
        <v>710022</v>
      </c>
      <c r="J35" s="6">
        <f aca="true" t="shared" si="12" ref="J35:Q35">+J36+J37+J38+J39+J40+J41+J42+J43+J44</f>
        <v>720381</v>
      </c>
      <c r="K35" s="6">
        <f t="shared" si="12"/>
        <v>729149</v>
      </c>
      <c r="L35" s="6">
        <f t="shared" si="12"/>
        <v>739344</v>
      </c>
      <c r="M35" s="6">
        <f t="shared" si="12"/>
        <v>744542</v>
      </c>
      <c r="N35" s="6">
        <f t="shared" si="12"/>
        <v>771586</v>
      </c>
      <c r="O35" s="6">
        <f t="shared" si="12"/>
        <v>791323</v>
      </c>
      <c r="P35" s="6">
        <f t="shared" si="12"/>
        <v>789794</v>
      </c>
      <c r="Q35" s="6">
        <f t="shared" si="12"/>
        <v>805653</v>
      </c>
      <c r="R35" s="6">
        <v>43282</v>
      </c>
      <c r="S35" s="6">
        <f>SUM(S36:S44)</f>
        <v>44674</v>
      </c>
      <c r="T35" s="6">
        <f>SUM(T36:T44)</f>
        <v>45771</v>
      </c>
      <c r="U35" s="6">
        <v>46584</v>
      </c>
      <c r="V35" s="6">
        <v>47241</v>
      </c>
      <c r="W35" s="6">
        <v>47975</v>
      </c>
      <c r="X35" s="6">
        <f aca="true" t="shared" si="13" ref="X35:AE35">+X36+X37+X38+X39+X40+X41+X42+X43+X44</f>
        <v>48726</v>
      </c>
      <c r="Y35" s="6">
        <f t="shared" si="13"/>
        <v>49002</v>
      </c>
      <c r="Z35" s="6">
        <f t="shared" si="13"/>
        <v>48722</v>
      </c>
      <c r="AA35" s="6">
        <f t="shared" si="13"/>
        <v>48116</v>
      </c>
      <c r="AB35" s="6">
        <f t="shared" si="13"/>
        <v>47695</v>
      </c>
      <c r="AC35" s="6">
        <f t="shared" si="13"/>
        <v>48016</v>
      </c>
      <c r="AD35" s="6">
        <f>+AD36+AD37+AD38+AD39+AD40+AD41+AD42+AD43+AD44</f>
        <v>48128</v>
      </c>
      <c r="AE35" s="6">
        <f t="shared" si="13"/>
        <v>48899</v>
      </c>
      <c r="AF35" s="25"/>
      <c r="AG35" s="25"/>
      <c r="AH35" s="25"/>
    </row>
    <row r="36" spans="1:34" s="33" customFormat="1" ht="11.25" customHeight="1">
      <c r="A36" s="29"/>
      <c r="B36" s="29"/>
      <c r="C36" s="34" t="s">
        <v>27</v>
      </c>
      <c r="D36" s="8">
        <v>580657</v>
      </c>
      <c r="E36" s="8">
        <v>597933</v>
      </c>
      <c r="F36" s="8">
        <v>614115</v>
      </c>
      <c r="G36" s="8">
        <v>625265</v>
      </c>
      <c r="H36" s="8">
        <v>639119</v>
      </c>
      <c r="I36" s="8">
        <v>652683</v>
      </c>
      <c r="J36" s="8">
        <v>664954</v>
      </c>
      <c r="K36" s="8">
        <v>675144</v>
      </c>
      <c r="L36" s="8">
        <v>686303</v>
      </c>
      <c r="M36" s="8">
        <v>692734</v>
      </c>
      <c r="N36" s="8">
        <v>719276</v>
      </c>
      <c r="O36" s="8">
        <v>737797</v>
      </c>
      <c r="P36" s="8">
        <v>735335</v>
      </c>
      <c r="Q36" s="8">
        <v>750681</v>
      </c>
      <c r="R36" s="8">
        <v>37240</v>
      </c>
      <c r="S36" s="8">
        <v>38842</v>
      </c>
      <c r="T36" s="8">
        <v>40392</v>
      </c>
      <c r="U36" s="8">
        <v>41475</v>
      </c>
      <c r="V36" s="8">
        <v>42468</v>
      </c>
      <c r="W36" s="8">
        <v>43454</v>
      </c>
      <c r="X36" s="8">
        <v>44407</v>
      </c>
      <c r="Y36" s="8">
        <v>45029</v>
      </c>
      <c r="Z36" s="8">
        <v>45128</v>
      </c>
      <c r="AA36" s="8">
        <v>45047</v>
      </c>
      <c r="AB36" s="8">
        <v>44629</v>
      </c>
      <c r="AC36" s="8">
        <v>44866</v>
      </c>
      <c r="AD36" s="8">
        <v>45058</v>
      </c>
      <c r="AE36" s="8">
        <v>45982</v>
      </c>
      <c r="AF36" s="25"/>
      <c r="AG36" s="25"/>
      <c r="AH36" s="25"/>
    </row>
    <row r="37" spans="1:34" s="33" customFormat="1" ht="11.25" customHeight="1">
      <c r="A37" s="29"/>
      <c r="B37" s="29"/>
      <c r="C37" s="34" t="s">
        <v>28</v>
      </c>
      <c r="D37" s="8">
        <v>52102</v>
      </c>
      <c r="E37" s="8">
        <v>47936</v>
      </c>
      <c r="F37" s="8">
        <v>43384</v>
      </c>
      <c r="G37" s="8">
        <v>38263</v>
      </c>
      <c r="H37" s="8">
        <v>33567</v>
      </c>
      <c r="I37" s="8">
        <v>28701</v>
      </c>
      <c r="J37" s="8">
        <v>25251</v>
      </c>
      <c r="K37" s="8">
        <v>22726</v>
      </c>
      <c r="L37" s="8">
        <v>20946</v>
      </c>
      <c r="M37" s="8">
        <v>19236</v>
      </c>
      <c r="N37" s="8">
        <v>18460</v>
      </c>
      <c r="O37" s="8">
        <v>18755</v>
      </c>
      <c r="P37" s="8">
        <v>19155</v>
      </c>
      <c r="Q37" s="8">
        <v>18991</v>
      </c>
      <c r="R37" s="8">
        <v>5274</v>
      </c>
      <c r="S37" s="8">
        <v>5031</v>
      </c>
      <c r="T37" s="8">
        <v>4537</v>
      </c>
      <c r="U37" s="8">
        <v>4214</v>
      </c>
      <c r="V37" s="8">
        <v>3849</v>
      </c>
      <c r="W37" s="8">
        <v>3551</v>
      </c>
      <c r="X37" s="8">
        <v>3266</v>
      </c>
      <c r="Y37" s="8">
        <v>2899</v>
      </c>
      <c r="Z37" s="8">
        <v>2460</v>
      </c>
      <c r="AA37" s="8">
        <v>1902</v>
      </c>
      <c r="AB37" s="8">
        <v>1873</v>
      </c>
      <c r="AC37" s="8">
        <v>1932</v>
      </c>
      <c r="AD37" s="8">
        <v>1835</v>
      </c>
      <c r="AE37" s="8">
        <v>1677</v>
      </c>
      <c r="AF37" s="36"/>
      <c r="AG37" s="36"/>
      <c r="AH37" s="36"/>
    </row>
    <row r="38" spans="1:32" s="33" customFormat="1" ht="12" customHeight="1">
      <c r="A38" s="29"/>
      <c r="B38" s="29"/>
      <c r="C38" s="37" t="s">
        <v>29</v>
      </c>
      <c r="D38" s="8">
        <v>724</v>
      </c>
      <c r="E38" s="8">
        <v>711</v>
      </c>
      <c r="F38" s="8">
        <v>701</v>
      </c>
      <c r="G38" s="8">
        <v>676</v>
      </c>
      <c r="H38" s="8">
        <v>634</v>
      </c>
      <c r="I38" s="8">
        <v>607</v>
      </c>
      <c r="J38" s="8">
        <v>597</v>
      </c>
      <c r="K38" s="8">
        <v>582</v>
      </c>
      <c r="L38" s="8">
        <v>575</v>
      </c>
      <c r="M38" s="8">
        <v>569</v>
      </c>
      <c r="N38" s="8">
        <v>565</v>
      </c>
      <c r="O38" s="8">
        <v>570</v>
      </c>
      <c r="P38" s="8">
        <v>550</v>
      </c>
      <c r="Q38" s="8">
        <v>573</v>
      </c>
      <c r="R38" s="8">
        <v>23</v>
      </c>
      <c r="S38" s="8">
        <v>24</v>
      </c>
      <c r="T38" s="8">
        <v>23</v>
      </c>
      <c r="U38" s="8">
        <v>25</v>
      </c>
      <c r="V38" s="8">
        <v>18</v>
      </c>
      <c r="W38" s="8">
        <v>17</v>
      </c>
      <c r="X38" s="8">
        <v>18</v>
      </c>
      <c r="Y38" s="8">
        <v>19</v>
      </c>
      <c r="Z38" s="8">
        <v>19</v>
      </c>
      <c r="AA38" s="8">
        <v>14</v>
      </c>
      <c r="AB38" s="8">
        <v>13</v>
      </c>
      <c r="AC38" s="8">
        <v>14</v>
      </c>
      <c r="AD38" s="8">
        <v>12</v>
      </c>
      <c r="AE38" s="8">
        <v>14</v>
      </c>
      <c r="AF38" s="36"/>
    </row>
    <row r="39" spans="1:31" s="33" customFormat="1" ht="11.25">
      <c r="A39" s="29"/>
      <c r="B39" s="29"/>
      <c r="C39" s="39" t="s">
        <v>37</v>
      </c>
      <c r="D39" s="12">
        <v>2889</v>
      </c>
      <c r="E39" s="12">
        <v>2941</v>
      </c>
      <c r="F39" s="12">
        <v>2974</v>
      </c>
      <c r="G39" s="12">
        <v>3002</v>
      </c>
      <c r="H39" s="12">
        <v>3069</v>
      </c>
      <c r="I39" s="12">
        <v>3080</v>
      </c>
      <c r="J39" s="12">
        <v>3039</v>
      </c>
      <c r="K39" s="12">
        <v>3072</v>
      </c>
      <c r="L39" s="12">
        <v>3089</v>
      </c>
      <c r="M39" s="12">
        <v>3104</v>
      </c>
      <c r="N39" s="12">
        <v>3164</v>
      </c>
      <c r="O39" s="12">
        <v>3175</v>
      </c>
      <c r="P39" s="12">
        <v>3174</v>
      </c>
      <c r="Q39" s="12">
        <v>3099</v>
      </c>
      <c r="R39" s="12">
        <v>42</v>
      </c>
      <c r="S39" s="12">
        <v>45</v>
      </c>
      <c r="T39" s="12">
        <v>47</v>
      </c>
      <c r="U39" s="12">
        <v>49</v>
      </c>
      <c r="V39" s="12">
        <v>57</v>
      </c>
      <c r="W39" s="12">
        <v>46</v>
      </c>
      <c r="X39" s="12">
        <v>47</v>
      </c>
      <c r="Y39" s="12">
        <v>54</v>
      </c>
      <c r="Z39" s="12">
        <v>58</v>
      </c>
      <c r="AA39" s="12">
        <v>57</v>
      </c>
      <c r="AB39" s="12">
        <v>57</v>
      </c>
      <c r="AC39" s="12">
        <v>62</v>
      </c>
      <c r="AD39" s="12">
        <v>60</v>
      </c>
      <c r="AE39" s="12">
        <v>59</v>
      </c>
    </row>
    <row r="40" spans="1:31" s="33" customFormat="1" ht="11.25" customHeight="1">
      <c r="A40" s="29"/>
      <c r="B40" s="29"/>
      <c r="C40" s="34" t="s">
        <v>30</v>
      </c>
      <c r="D40" s="8">
        <v>258</v>
      </c>
      <c r="E40" s="8">
        <v>994</v>
      </c>
      <c r="F40" s="8">
        <v>2153</v>
      </c>
      <c r="G40" s="8">
        <v>3660</v>
      </c>
      <c r="H40" s="8">
        <v>4729</v>
      </c>
      <c r="I40" s="8">
        <v>5856</v>
      </c>
      <c r="J40" s="8">
        <v>6414</v>
      </c>
      <c r="K40" s="8">
        <v>6657</v>
      </c>
      <c r="L40" s="8">
        <v>6779</v>
      </c>
      <c r="M40" s="8">
        <v>6930</v>
      </c>
      <c r="N40" s="8">
        <v>7198</v>
      </c>
      <c r="O40" s="8">
        <v>7521</v>
      </c>
      <c r="P40" s="8">
        <v>7860</v>
      </c>
      <c r="Q40" s="8">
        <v>7836</v>
      </c>
      <c r="R40" s="8">
        <v>16</v>
      </c>
      <c r="S40" s="8">
        <v>15</v>
      </c>
      <c r="T40" s="8">
        <v>17</v>
      </c>
      <c r="U40" s="8">
        <v>34</v>
      </c>
      <c r="V40" s="8">
        <v>35</v>
      </c>
      <c r="W40" s="8">
        <v>36</v>
      </c>
      <c r="X40" s="8">
        <v>35</v>
      </c>
      <c r="Y40" s="8">
        <v>35</v>
      </c>
      <c r="Z40" s="8">
        <v>36</v>
      </c>
      <c r="AA40" s="8">
        <v>40</v>
      </c>
      <c r="AB40" s="8">
        <v>45</v>
      </c>
      <c r="AC40" s="8">
        <v>41</v>
      </c>
      <c r="AD40" s="8">
        <v>45</v>
      </c>
      <c r="AE40" s="8">
        <v>50</v>
      </c>
    </row>
    <row r="41" spans="1:31" s="33" customFormat="1" ht="11.25" customHeight="1">
      <c r="A41" s="29"/>
      <c r="B41" s="29"/>
      <c r="C41" s="34" t="s">
        <v>31</v>
      </c>
      <c r="D41" s="8">
        <v>278</v>
      </c>
      <c r="E41" s="8">
        <v>237</v>
      </c>
      <c r="F41" s="8">
        <v>204</v>
      </c>
      <c r="G41" s="8">
        <v>192</v>
      </c>
      <c r="H41" s="8">
        <v>188</v>
      </c>
      <c r="I41" s="8">
        <v>164</v>
      </c>
      <c r="J41" s="8">
        <v>162</v>
      </c>
      <c r="K41" s="8">
        <v>158</v>
      </c>
      <c r="L41" s="8">
        <v>151</v>
      </c>
      <c r="M41" s="8">
        <v>165</v>
      </c>
      <c r="N41" s="8">
        <v>194</v>
      </c>
      <c r="O41" s="8">
        <v>255</v>
      </c>
      <c r="P41" s="8">
        <v>319</v>
      </c>
      <c r="Q41" s="8">
        <v>401</v>
      </c>
      <c r="R41" s="8">
        <v>23</v>
      </c>
      <c r="S41" s="8">
        <v>22</v>
      </c>
      <c r="T41" s="8">
        <v>20</v>
      </c>
      <c r="U41" s="8">
        <v>18</v>
      </c>
      <c r="V41" s="8">
        <v>16</v>
      </c>
      <c r="W41" s="8">
        <v>15</v>
      </c>
      <c r="X41" s="8">
        <v>14</v>
      </c>
      <c r="Y41" s="8">
        <v>13</v>
      </c>
      <c r="Z41" s="8">
        <v>11</v>
      </c>
      <c r="AA41" s="8">
        <v>11</v>
      </c>
      <c r="AB41" s="8">
        <v>10</v>
      </c>
      <c r="AC41" s="8">
        <v>6</v>
      </c>
      <c r="AD41" s="8">
        <v>9</v>
      </c>
      <c r="AE41" s="8">
        <v>12</v>
      </c>
    </row>
    <row r="42" spans="1:31" s="33" customFormat="1" ht="11.25" customHeight="1">
      <c r="A42" s="29"/>
      <c r="B42" s="29"/>
      <c r="C42" s="34" t="s">
        <v>32</v>
      </c>
      <c r="D42" s="8">
        <v>11149</v>
      </c>
      <c r="E42" s="8">
        <v>11788</v>
      </c>
      <c r="F42" s="8">
        <v>12826</v>
      </c>
      <c r="G42" s="8">
        <v>13379</v>
      </c>
      <c r="H42" s="8">
        <v>14112</v>
      </c>
      <c r="I42" s="8">
        <v>14876</v>
      </c>
      <c r="J42" s="8">
        <v>15624</v>
      </c>
      <c r="K42" s="8">
        <v>16257</v>
      </c>
      <c r="L42" s="8">
        <v>16747</v>
      </c>
      <c r="M42" s="52">
        <v>16833</v>
      </c>
      <c r="N42" s="52">
        <v>17472</v>
      </c>
      <c r="O42" s="52">
        <v>17761</v>
      </c>
      <c r="P42" s="52">
        <v>17816</v>
      </c>
      <c r="Q42" s="52">
        <v>18325</v>
      </c>
      <c r="R42" s="4">
        <v>339</v>
      </c>
      <c r="S42" s="8">
        <v>378</v>
      </c>
      <c r="T42" s="8">
        <v>421</v>
      </c>
      <c r="U42" s="8">
        <v>446</v>
      </c>
      <c r="V42" s="8">
        <v>461</v>
      </c>
      <c r="W42" s="8">
        <v>509</v>
      </c>
      <c r="X42" s="8">
        <v>586</v>
      </c>
      <c r="Y42" s="8">
        <v>601</v>
      </c>
      <c r="Z42" s="8">
        <v>633</v>
      </c>
      <c r="AA42" s="8">
        <v>649</v>
      </c>
      <c r="AB42" s="8">
        <v>664</v>
      </c>
      <c r="AC42" s="8">
        <v>703</v>
      </c>
      <c r="AD42" s="8">
        <v>717</v>
      </c>
      <c r="AE42" s="8">
        <v>718</v>
      </c>
    </row>
    <row r="43" spans="1:31" s="33" customFormat="1" ht="11.25" customHeight="1">
      <c r="A43" s="29"/>
      <c r="B43" s="29"/>
      <c r="C43" s="34" t="s">
        <v>33</v>
      </c>
      <c r="D43" s="8">
        <v>1750</v>
      </c>
      <c r="E43" s="8">
        <v>1977</v>
      </c>
      <c r="F43" s="8">
        <v>2132</v>
      </c>
      <c r="G43" s="8">
        <v>2252</v>
      </c>
      <c r="H43" s="8">
        <v>2539</v>
      </c>
      <c r="I43" s="8">
        <v>2830</v>
      </c>
      <c r="J43" s="8">
        <v>3177</v>
      </c>
      <c r="K43" s="8">
        <v>3464</v>
      </c>
      <c r="L43" s="8">
        <v>3700</v>
      </c>
      <c r="M43" s="8">
        <v>3953</v>
      </c>
      <c r="N43" s="8">
        <v>4267</v>
      </c>
      <c r="O43" s="8">
        <v>4497</v>
      </c>
      <c r="P43" s="8">
        <v>4609</v>
      </c>
      <c r="Q43" s="8">
        <v>4798</v>
      </c>
      <c r="R43" s="8">
        <v>55</v>
      </c>
      <c r="S43" s="8">
        <v>58</v>
      </c>
      <c r="T43" s="8">
        <v>61</v>
      </c>
      <c r="U43" s="8">
        <v>72</v>
      </c>
      <c r="V43" s="8">
        <v>90</v>
      </c>
      <c r="W43" s="8">
        <v>111</v>
      </c>
      <c r="X43" s="8">
        <v>148</v>
      </c>
      <c r="Y43" s="8">
        <v>178</v>
      </c>
      <c r="Z43" s="8">
        <v>187</v>
      </c>
      <c r="AA43" s="8">
        <v>217</v>
      </c>
      <c r="AB43" s="8">
        <v>234</v>
      </c>
      <c r="AC43" s="8">
        <v>237</v>
      </c>
      <c r="AD43" s="8">
        <v>242</v>
      </c>
      <c r="AE43" s="8">
        <v>252</v>
      </c>
    </row>
    <row r="44" spans="1:31" s="33" customFormat="1" ht="11.25" customHeight="1">
      <c r="A44" s="29"/>
      <c r="B44" s="29"/>
      <c r="C44" s="29" t="s">
        <v>34</v>
      </c>
      <c r="D44" s="15">
        <v>1395</v>
      </c>
      <c r="E44" s="15">
        <v>1353</v>
      </c>
      <c r="F44" s="15">
        <v>1333</v>
      </c>
      <c r="G44" s="15">
        <v>1301</v>
      </c>
      <c r="H44" s="15">
        <v>1262</v>
      </c>
      <c r="I44" s="15">
        <v>1225</v>
      </c>
      <c r="J44" s="15">
        <v>1163</v>
      </c>
      <c r="K44" s="15">
        <v>1089</v>
      </c>
      <c r="L44" s="15">
        <v>1054</v>
      </c>
      <c r="M44" s="15">
        <v>1018</v>
      </c>
      <c r="N44" s="15">
        <v>990</v>
      </c>
      <c r="O44" s="15">
        <v>992</v>
      </c>
      <c r="P44" s="15">
        <v>976</v>
      </c>
      <c r="Q44" s="15">
        <v>949</v>
      </c>
      <c r="R44" s="15">
        <v>270</v>
      </c>
      <c r="S44" s="15">
        <v>259</v>
      </c>
      <c r="T44" s="15">
        <v>253</v>
      </c>
      <c r="U44" s="15">
        <v>251</v>
      </c>
      <c r="V44" s="15">
        <v>247</v>
      </c>
      <c r="W44" s="15">
        <v>236</v>
      </c>
      <c r="X44" s="15">
        <v>205</v>
      </c>
      <c r="Y44" s="15">
        <v>174</v>
      </c>
      <c r="Z44" s="15">
        <v>190</v>
      </c>
      <c r="AA44" s="15">
        <v>179</v>
      </c>
      <c r="AB44" s="15">
        <v>170</v>
      </c>
      <c r="AC44" s="15">
        <v>155</v>
      </c>
      <c r="AD44" s="15">
        <v>150</v>
      </c>
      <c r="AE44" s="15">
        <v>135</v>
      </c>
    </row>
    <row r="45" spans="1:31" s="33" customFormat="1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3"/>
      <c r="Z45" s="63"/>
      <c r="AA45" s="63"/>
      <c r="AB45" s="63"/>
      <c r="AC45" s="63"/>
      <c r="AD45" s="63"/>
      <c r="AE45" s="64"/>
    </row>
    <row r="46" spans="1:31" s="24" customFormat="1" ht="11.25" customHeight="1">
      <c r="A46" s="65" t="s">
        <v>41</v>
      </c>
      <c r="B46" s="65"/>
      <c r="C46" s="65"/>
      <c r="D46" s="17">
        <v>369496</v>
      </c>
      <c r="E46" s="17">
        <v>381095</v>
      </c>
      <c r="F46" s="17">
        <v>390810</v>
      </c>
      <c r="G46" s="17">
        <v>397921</v>
      </c>
      <c r="H46" s="17">
        <v>405765</v>
      </c>
      <c r="I46" s="17">
        <v>413592</v>
      </c>
      <c r="J46" s="17">
        <v>421613</v>
      </c>
      <c r="K46" s="17">
        <v>429403</v>
      </c>
      <c r="L46" s="17">
        <v>436405</v>
      </c>
      <c r="M46" s="17">
        <v>444058</v>
      </c>
      <c r="N46" s="17">
        <v>451100</v>
      </c>
      <c r="O46" s="17">
        <v>460848</v>
      </c>
      <c r="P46" s="17">
        <v>470094</v>
      </c>
      <c r="Q46" s="17">
        <v>476465</v>
      </c>
      <c r="R46" s="17">
        <v>11752</v>
      </c>
      <c r="S46" s="17">
        <v>12172</v>
      </c>
      <c r="T46" s="17">
        <v>12550</v>
      </c>
      <c r="U46" s="17">
        <v>12599</v>
      </c>
      <c r="V46" s="17">
        <v>12925</v>
      </c>
      <c r="W46" s="17">
        <v>13276</v>
      </c>
      <c r="X46" s="17">
        <v>13632</v>
      </c>
      <c r="Y46" s="17">
        <v>13889</v>
      </c>
      <c r="Z46" s="17">
        <v>14131</v>
      </c>
      <c r="AA46" s="17">
        <v>14289</v>
      </c>
      <c r="AB46" s="17">
        <v>14220</v>
      </c>
      <c r="AC46" s="17">
        <v>13960</v>
      </c>
      <c r="AD46" s="17">
        <v>14091</v>
      </c>
      <c r="AE46" s="17">
        <v>14381</v>
      </c>
    </row>
    <row r="47" spans="1:31" s="33" customFormat="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3"/>
      <c r="Z47" s="63"/>
      <c r="AA47" s="63"/>
      <c r="AB47" s="63"/>
      <c r="AC47" s="63"/>
      <c r="AD47" s="63"/>
      <c r="AE47" s="64"/>
    </row>
    <row r="48" spans="1:31" s="24" customFormat="1" ht="11.25" customHeight="1">
      <c r="A48" s="65" t="s">
        <v>52</v>
      </c>
      <c r="B48" s="65"/>
      <c r="C48" s="65"/>
      <c r="D48" s="17">
        <v>139548</v>
      </c>
      <c r="E48" s="17">
        <v>142834</v>
      </c>
      <c r="F48" s="17">
        <v>145984</v>
      </c>
      <c r="G48" s="17">
        <v>147247</v>
      </c>
      <c r="H48" s="17">
        <v>152962</v>
      </c>
      <c r="I48" s="17">
        <v>161292</v>
      </c>
      <c r="J48" s="17">
        <v>176030</v>
      </c>
      <c r="K48" s="17">
        <v>187870</v>
      </c>
      <c r="L48" s="17">
        <v>201267</v>
      </c>
      <c r="M48" s="17">
        <v>211480</v>
      </c>
      <c r="N48" s="17">
        <v>229421</v>
      </c>
      <c r="O48" s="17">
        <v>244527</v>
      </c>
      <c r="P48" s="17">
        <v>257753</v>
      </c>
      <c r="Q48" s="17" t="s">
        <v>48</v>
      </c>
      <c r="R48" s="17">
        <v>3999</v>
      </c>
      <c r="S48" s="17">
        <v>3862</v>
      </c>
      <c r="T48" s="17">
        <v>3690</v>
      </c>
      <c r="U48" s="17">
        <v>3543</v>
      </c>
      <c r="V48" s="17">
        <v>2935</v>
      </c>
      <c r="W48" s="17">
        <v>3792</v>
      </c>
      <c r="X48" s="17">
        <v>4086</v>
      </c>
      <c r="Y48" s="17">
        <v>4219</v>
      </c>
      <c r="Z48" s="17">
        <v>4225</v>
      </c>
      <c r="AA48" s="17">
        <v>4022</v>
      </c>
      <c r="AB48" s="17">
        <v>4753</v>
      </c>
      <c r="AC48" s="17">
        <v>4734</v>
      </c>
      <c r="AD48" s="17">
        <v>4574</v>
      </c>
      <c r="AE48" s="17" t="s">
        <v>48</v>
      </c>
    </row>
    <row r="49" spans="1:31" s="33" customFormat="1" ht="11.25" customHeight="1">
      <c r="A49" s="49"/>
      <c r="B49" s="50" t="s">
        <v>54</v>
      </c>
      <c r="C49" s="50"/>
      <c r="D49" s="51" t="s">
        <v>48</v>
      </c>
      <c r="E49" s="51" t="s">
        <v>48</v>
      </c>
      <c r="F49" s="51" t="s">
        <v>48</v>
      </c>
      <c r="G49" s="51" t="s">
        <v>48</v>
      </c>
      <c r="H49" s="51" t="s">
        <v>48</v>
      </c>
      <c r="I49" s="51" t="s">
        <v>48</v>
      </c>
      <c r="J49" s="51" t="s">
        <v>48</v>
      </c>
      <c r="K49" s="51" t="s">
        <v>48</v>
      </c>
      <c r="L49" s="51" t="s">
        <v>48</v>
      </c>
      <c r="M49" s="51" t="s">
        <v>48</v>
      </c>
      <c r="N49" s="51" t="s">
        <v>48</v>
      </c>
      <c r="O49" s="51" t="s">
        <v>48</v>
      </c>
      <c r="P49" s="51" t="s">
        <v>48</v>
      </c>
      <c r="Q49" s="51" t="s">
        <v>48</v>
      </c>
      <c r="R49" s="51" t="s">
        <v>48</v>
      </c>
      <c r="S49" s="51" t="s">
        <v>48</v>
      </c>
      <c r="T49" s="51" t="s">
        <v>48</v>
      </c>
      <c r="U49" s="51" t="s">
        <v>48</v>
      </c>
      <c r="V49" s="51">
        <v>85</v>
      </c>
      <c r="W49" s="51">
        <v>100</v>
      </c>
      <c r="X49" s="51">
        <v>105</v>
      </c>
      <c r="Y49" s="51">
        <v>118</v>
      </c>
      <c r="Z49" s="51" t="s">
        <v>48</v>
      </c>
      <c r="AA49" s="51">
        <v>189</v>
      </c>
      <c r="AB49" s="51">
        <v>296</v>
      </c>
      <c r="AC49" s="51">
        <v>381</v>
      </c>
      <c r="AD49" s="51">
        <v>446</v>
      </c>
      <c r="AE49" s="51" t="s">
        <v>48</v>
      </c>
    </row>
    <row r="50" spans="1:31" s="24" customFormat="1" ht="11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3"/>
      <c r="Z50" s="63"/>
      <c r="AA50" s="63"/>
      <c r="AB50" s="63"/>
      <c r="AC50" s="63"/>
      <c r="AD50" s="63"/>
      <c r="AE50" s="64"/>
    </row>
    <row r="51" spans="1:31" s="24" customFormat="1" ht="11.25" customHeight="1">
      <c r="A51" s="65" t="s">
        <v>35</v>
      </c>
      <c r="B51" s="65"/>
      <c r="C51" s="65"/>
      <c r="D51" s="18">
        <v>517</v>
      </c>
      <c r="E51" s="18">
        <v>528.9621498185419</v>
      </c>
      <c r="F51" s="18">
        <v>534.871</v>
      </c>
      <c r="G51" s="18">
        <v>537.4863479063473</v>
      </c>
      <c r="H51" s="18">
        <v>538.6596</v>
      </c>
      <c r="I51" s="18">
        <v>541.1811</v>
      </c>
      <c r="J51" s="18">
        <v>543.2881644879639</v>
      </c>
      <c r="K51" s="18">
        <v>542.8821017750355</v>
      </c>
      <c r="L51" s="18">
        <v>542.5055957416965</v>
      </c>
      <c r="M51" s="18">
        <v>541.1595</v>
      </c>
      <c r="N51" s="18">
        <v>541.2871412414988</v>
      </c>
      <c r="O51" s="18">
        <v>543.2</v>
      </c>
      <c r="P51" s="18">
        <v>540.3</v>
      </c>
      <c r="Q51" s="18">
        <v>540.0726116896766</v>
      </c>
      <c r="R51" s="18">
        <v>612.6</v>
      </c>
      <c r="S51" s="43">
        <v>623.637839959491</v>
      </c>
      <c r="T51" s="43">
        <v>628.287</v>
      </c>
      <c r="U51" s="18">
        <v>629.605563555899</v>
      </c>
      <c r="V51" s="18">
        <v>631.4989</v>
      </c>
      <c r="W51" s="18">
        <v>634.3221</v>
      </c>
      <c r="X51" s="18">
        <v>638.0666352224489</v>
      </c>
      <c r="Y51" s="18">
        <v>635.8716049382715</v>
      </c>
      <c r="Z51" s="18">
        <v>635.1718503063253</v>
      </c>
      <c r="AA51" s="18">
        <v>632.1704</v>
      </c>
      <c r="AB51" s="18">
        <v>632.7075230944747</v>
      </c>
      <c r="AC51" s="18">
        <v>635</v>
      </c>
      <c r="AD51" s="18">
        <v>632</v>
      </c>
      <c r="AE51" s="18">
        <v>626.1966030455649</v>
      </c>
    </row>
    <row r="52" spans="1:31" s="44" customFormat="1" ht="5.2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54"/>
      <c r="Z52" s="54"/>
      <c r="AA52" s="54"/>
      <c r="AB52" s="54"/>
      <c r="AC52" s="54"/>
      <c r="AD52" s="54"/>
      <c r="AE52" s="55"/>
    </row>
    <row r="53" spans="1:31" s="45" customFormat="1" ht="12.75">
      <c r="A53" s="56" t="s">
        <v>38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4"/>
      <c r="Z53" s="54"/>
      <c r="AA53" s="54"/>
      <c r="AB53" s="54"/>
      <c r="AC53" s="54"/>
      <c r="AD53" s="54"/>
      <c r="AE53" s="55"/>
    </row>
    <row r="54" spans="1:31" s="45" customFormat="1" ht="37.5" customHeight="1">
      <c r="A54" s="56" t="s">
        <v>61</v>
      </c>
      <c r="B54" s="56"/>
      <c r="C54" s="5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54"/>
      <c r="Z54" s="54"/>
      <c r="AA54" s="54"/>
      <c r="AB54" s="54"/>
      <c r="AC54" s="54"/>
      <c r="AD54" s="54"/>
      <c r="AE54" s="55"/>
    </row>
    <row r="55" spans="1:31" s="45" customFormat="1" ht="12.75">
      <c r="A55" s="56" t="s">
        <v>53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4"/>
      <c r="Z55" s="54"/>
      <c r="AA55" s="54"/>
      <c r="AB55" s="54"/>
      <c r="AC55" s="54"/>
      <c r="AD55" s="54"/>
      <c r="AE55" s="55"/>
    </row>
    <row r="56" spans="1:31" s="45" customFormat="1" ht="13.5" customHeight="1">
      <c r="A56" s="56" t="s">
        <v>55</v>
      </c>
      <c r="B56" s="58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</row>
    <row r="57" spans="1:31" s="45" customFormat="1" ht="46.5" customHeight="1">
      <c r="A57" s="60" t="s">
        <v>44</v>
      </c>
      <c r="B57" s="60"/>
      <c r="C57" s="6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4"/>
      <c r="Z57" s="54"/>
      <c r="AA57" s="54"/>
      <c r="AB57" s="54"/>
      <c r="AC57" s="54"/>
      <c r="AD57" s="54"/>
      <c r="AE57" s="55"/>
    </row>
    <row r="58" spans="1:31" s="44" customFormat="1" ht="5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4"/>
      <c r="Z58" s="54"/>
      <c r="AA58" s="54"/>
      <c r="AB58" s="54"/>
      <c r="AC58" s="54"/>
      <c r="AD58" s="54"/>
      <c r="AE58" s="55"/>
    </row>
    <row r="59" spans="1:31" s="46" customFormat="1" ht="23.25" customHeight="1">
      <c r="A59" s="61" t="s">
        <v>47</v>
      </c>
      <c r="B59" s="61"/>
      <c r="C59" s="61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54"/>
      <c r="AA59" s="54"/>
      <c r="AB59" s="54"/>
      <c r="AC59" s="54"/>
      <c r="AD59" s="54"/>
      <c r="AE59" s="55"/>
    </row>
    <row r="60" spans="1:31" s="44" customFormat="1" ht="5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4"/>
      <c r="AA60" s="54"/>
      <c r="AB60" s="54"/>
      <c r="AC60" s="54"/>
      <c r="AD60" s="54"/>
      <c r="AE60" s="55"/>
    </row>
    <row r="61" spans="1:31" s="47" customFormat="1" ht="12" customHeight="1">
      <c r="A61" s="57" t="s">
        <v>60</v>
      </c>
      <c r="B61" s="57"/>
      <c r="C61" s="57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4"/>
      <c r="AA61" s="54"/>
      <c r="AB61" s="54"/>
      <c r="AC61" s="54"/>
      <c r="AD61" s="54"/>
      <c r="AE61" s="55"/>
    </row>
    <row r="62" spans="1:31" s="47" customFormat="1" ht="14.25" customHeight="1">
      <c r="A62" s="53" t="s">
        <v>36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4"/>
      <c r="AA62" s="54"/>
      <c r="AB62" s="54"/>
      <c r="AC62" s="54"/>
      <c r="AD62" s="54"/>
      <c r="AE62" s="55"/>
    </row>
    <row r="63" spans="7:31" ht="14.25" customHeight="1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9"/>
      <c r="S63" s="19"/>
      <c r="T63" s="19"/>
      <c r="U63" s="19"/>
      <c r="V63" s="19"/>
      <c r="W63" s="2"/>
      <c r="X63" s="2"/>
      <c r="Y63" s="2"/>
      <c r="Z63" s="2"/>
      <c r="AA63" s="2"/>
      <c r="AB63" s="2"/>
      <c r="AC63" s="2"/>
      <c r="AD63" s="2"/>
      <c r="AE63" s="2"/>
    </row>
    <row r="64" spans="7:31" ht="14.25" customHeight="1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9"/>
      <c r="S64" s="19"/>
      <c r="T64" s="19"/>
      <c r="U64" s="19"/>
      <c r="V64" s="19"/>
      <c r="W64" s="2"/>
      <c r="X64" s="2"/>
      <c r="Y64" s="2"/>
      <c r="Z64" s="2"/>
      <c r="AA64" s="2"/>
      <c r="AB64" s="2"/>
      <c r="AC64" s="2"/>
      <c r="AD64" s="2"/>
      <c r="AE64" s="2"/>
    </row>
    <row r="65" spans="7:31" ht="14.25" customHeight="1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9"/>
      <c r="S65" s="19"/>
      <c r="T65" s="19"/>
      <c r="U65" s="19"/>
      <c r="V65" s="19"/>
      <c r="W65" s="2"/>
      <c r="X65" s="2"/>
      <c r="Y65" s="2"/>
      <c r="Z65" s="2"/>
      <c r="AA65" s="2"/>
      <c r="AB65" s="2"/>
      <c r="AC65" s="2"/>
      <c r="AD65" s="2"/>
      <c r="AE65" s="2"/>
    </row>
    <row r="66" spans="7:31" ht="14.25" customHeight="1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9"/>
      <c r="S66" s="19"/>
      <c r="T66" s="19"/>
      <c r="U66" s="19"/>
      <c r="V66" s="19"/>
      <c r="W66" s="2"/>
      <c r="X66" s="2"/>
      <c r="Y66" s="2"/>
      <c r="Z66" s="2"/>
      <c r="AA66" s="2"/>
      <c r="AB66" s="2"/>
      <c r="AC66" s="2"/>
      <c r="AD66" s="2"/>
      <c r="AE66" s="2"/>
    </row>
    <row r="67" spans="7:31" ht="14.25" customHeight="1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9"/>
      <c r="S67" s="19"/>
      <c r="T67" s="19"/>
      <c r="U67" s="19"/>
      <c r="V67" s="19"/>
      <c r="W67" s="2"/>
      <c r="X67" s="2"/>
      <c r="Y67" s="2"/>
      <c r="Z67" s="2"/>
      <c r="AA67" s="2"/>
      <c r="AB67" s="2"/>
      <c r="AC67" s="2"/>
      <c r="AD67" s="2"/>
      <c r="AE67" s="2"/>
    </row>
  </sheetData>
  <sheetProtection/>
  <mergeCells count="42">
    <mergeCell ref="A1:AE1"/>
    <mergeCell ref="A2:C2"/>
    <mergeCell ref="D2:AE2"/>
    <mergeCell ref="A3:AE3"/>
    <mergeCell ref="A4:AE4"/>
    <mergeCell ref="A5:C5"/>
    <mergeCell ref="R5:AE5"/>
    <mergeCell ref="D5:Q5"/>
    <mergeCell ref="B29:C29"/>
    <mergeCell ref="B35:C35"/>
    <mergeCell ref="A6:C6"/>
    <mergeCell ref="A7:AE7"/>
    <mergeCell ref="A8:C8"/>
    <mergeCell ref="A9:C9"/>
    <mergeCell ref="R6:AE6"/>
    <mergeCell ref="D6:Q6"/>
    <mergeCell ref="A54:C54"/>
    <mergeCell ref="D54:AE54"/>
    <mergeCell ref="A51:C51"/>
    <mergeCell ref="A52:AE52"/>
    <mergeCell ref="A53:AE53"/>
    <mergeCell ref="A10:C10"/>
    <mergeCell ref="B11:C11"/>
    <mergeCell ref="B12:C12"/>
    <mergeCell ref="B18:C18"/>
    <mergeCell ref="B23:C23"/>
    <mergeCell ref="A62:AE62"/>
    <mergeCell ref="A57:C57"/>
    <mergeCell ref="D57:AE57"/>
    <mergeCell ref="A58:AE58"/>
    <mergeCell ref="A59:C59"/>
    <mergeCell ref="A45:AE45"/>
    <mergeCell ref="A46:C46"/>
    <mergeCell ref="A47:AE47"/>
    <mergeCell ref="A48:C48"/>
    <mergeCell ref="A50:AE50"/>
    <mergeCell ref="D59:AE59"/>
    <mergeCell ref="A55:AE55"/>
    <mergeCell ref="A60:AE60"/>
    <mergeCell ref="A61:C61"/>
    <mergeCell ref="D61:AE61"/>
    <mergeCell ref="A56:AE56"/>
  </mergeCells>
  <printOptions/>
  <pageMargins left="0" right="0" top="0" bottom="0" header="0" footer="0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W1"/>
    </sheetView>
  </sheetViews>
  <sheetFormatPr defaultColWidth="9.140625" defaultRowHeight="14.25" customHeight="1"/>
  <cols>
    <col min="1" max="2" width="2.7109375" style="21" customWidth="1"/>
    <col min="3" max="3" width="36.7109375" style="21" customWidth="1"/>
    <col min="4" max="4" width="8.00390625" style="21" customWidth="1"/>
    <col min="5" max="17" width="8.00390625" style="1" customWidth="1"/>
    <col min="18" max="21" width="8.00390625" style="2" customWidth="1"/>
    <col min="22" max="23" width="8.00390625" style="1" customWidth="1"/>
    <col min="24" max="16384" width="9.140625" style="19" customWidth="1"/>
  </cols>
  <sheetData>
    <row r="1" spans="1:23" ht="1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20" customFormat="1" ht="46.5" customHeight="1">
      <c r="A2" s="80" t="s">
        <v>45</v>
      </c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4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4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3" s="22" customFormat="1" ht="12" customHeight="1">
      <c r="A5" s="84"/>
      <c r="B5" s="84"/>
      <c r="C5" s="85"/>
      <c r="D5" s="86" t="s">
        <v>0</v>
      </c>
      <c r="E5" s="84"/>
      <c r="F5" s="84"/>
      <c r="G5" s="84"/>
      <c r="H5" s="84"/>
      <c r="I5" s="84"/>
      <c r="J5" s="84"/>
      <c r="K5" s="84"/>
      <c r="L5" s="84"/>
      <c r="M5" s="84"/>
      <c r="N5" s="86" t="s">
        <v>1</v>
      </c>
      <c r="O5" s="84"/>
      <c r="P5" s="84"/>
      <c r="Q5" s="84"/>
      <c r="R5" s="84"/>
      <c r="S5" s="84"/>
      <c r="T5" s="84"/>
      <c r="U5" s="84"/>
      <c r="V5" s="84"/>
      <c r="W5" s="84"/>
    </row>
    <row r="6" spans="1:23" s="23" customFormat="1" ht="12" customHeight="1">
      <c r="A6" s="70"/>
      <c r="B6" s="70"/>
      <c r="C6" s="70"/>
      <c r="D6" s="73"/>
      <c r="E6" s="75"/>
      <c r="F6" s="75"/>
      <c r="G6" s="75"/>
      <c r="H6" s="75"/>
      <c r="I6" s="75"/>
      <c r="J6" s="75"/>
      <c r="K6" s="75"/>
      <c r="L6" s="75"/>
      <c r="M6" s="75"/>
      <c r="N6" s="73"/>
      <c r="O6" s="75"/>
      <c r="P6" s="75"/>
      <c r="Q6" s="75"/>
      <c r="R6" s="75"/>
      <c r="S6" s="75"/>
      <c r="T6" s="75"/>
      <c r="U6" s="75"/>
      <c r="V6" s="75"/>
      <c r="W6" s="75"/>
    </row>
    <row r="7" spans="1:23" s="23" customFormat="1" ht="12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 s="23" customFormat="1" ht="12" customHeight="1">
      <c r="A8" s="72"/>
      <c r="B8" s="72"/>
      <c r="C8" s="72"/>
      <c r="D8" s="4">
        <v>2000</v>
      </c>
      <c r="E8" s="4">
        <v>2001</v>
      </c>
      <c r="F8" s="4">
        <v>2002</v>
      </c>
      <c r="G8" s="4">
        <v>2003</v>
      </c>
      <c r="H8" s="4">
        <v>2004</v>
      </c>
      <c r="I8" s="3" t="s">
        <v>2</v>
      </c>
      <c r="J8" s="4">
        <v>2006</v>
      </c>
      <c r="K8" s="4">
        <v>2007</v>
      </c>
      <c r="L8" s="4">
        <v>2008</v>
      </c>
      <c r="M8" s="4">
        <v>2009</v>
      </c>
      <c r="N8" s="4">
        <v>2000</v>
      </c>
      <c r="O8" s="4">
        <v>2001</v>
      </c>
      <c r="P8" s="4">
        <v>2002</v>
      </c>
      <c r="Q8" s="4">
        <v>2003</v>
      </c>
      <c r="R8" s="4">
        <v>2004</v>
      </c>
      <c r="S8" s="3" t="s">
        <v>2</v>
      </c>
      <c r="T8" s="4">
        <v>2006</v>
      </c>
      <c r="U8" s="4">
        <v>2007</v>
      </c>
      <c r="V8" s="4">
        <v>2008</v>
      </c>
      <c r="W8" s="4">
        <v>2009</v>
      </c>
    </row>
    <row r="9" spans="1:24" s="24" customFormat="1" ht="11.25" customHeight="1">
      <c r="A9" s="69" t="s">
        <v>43</v>
      </c>
      <c r="B9" s="69"/>
      <c r="C9" s="69"/>
      <c r="D9" s="5">
        <f>D10+D46</f>
        <v>4870940</v>
      </c>
      <c r="E9" s="5">
        <f aca="true" t="shared" si="0" ref="E9:W9">E10+E46</f>
        <v>5001828</v>
      </c>
      <c r="F9" s="5">
        <f t="shared" si="0"/>
        <v>5111904</v>
      </c>
      <c r="G9" s="5">
        <f t="shared" si="0"/>
        <v>5198794</v>
      </c>
      <c r="H9" s="5">
        <f t="shared" si="0"/>
        <v>5287103</v>
      </c>
      <c r="I9" s="5">
        <f t="shared" si="0"/>
        <v>5365728</v>
      </c>
      <c r="J9" s="5">
        <f t="shared" si="0"/>
        <v>5442678</v>
      </c>
      <c r="K9" s="5">
        <v>5531030</v>
      </c>
      <c r="L9" s="5">
        <v>5601727</v>
      </c>
      <c r="M9" s="5">
        <v>5634059</v>
      </c>
      <c r="N9" s="5">
        <f t="shared" si="0"/>
        <v>243885</v>
      </c>
      <c r="O9" s="5">
        <f t="shared" si="0"/>
        <v>250225</v>
      </c>
      <c r="P9" s="5">
        <f t="shared" si="0"/>
        <v>254573</v>
      </c>
      <c r="Q9" s="5">
        <f t="shared" si="0"/>
        <v>256197</v>
      </c>
      <c r="R9" s="5">
        <f t="shared" si="0"/>
        <v>261186</v>
      </c>
      <c r="S9" s="5">
        <f t="shared" si="0"/>
        <v>265115</v>
      </c>
      <c r="T9" s="5">
        <f t="shared" si="0"/>
        <v>268425</v>
      </c>
      <c r="U9" s="5">
        <f t="shared" si="0"/>
        <v>274244</v>
      </c>
      <c r="V9" s="5">
        <f t="shared" si="0"/>
        <v>277844</v>
      </c>
      <c r="W9" s="5">
        <f t="shared" si="0"/>
        <v>281686</v>
      </c>
      <c r="X9" s="25"/>
    </row>
    <row r="10" spans="1:23" s="24" customFormat="1" ht="11.25" customHeight="1">
      <c r="A10" s="69" t="s">
        <v>42</v>
      </c>
      <c r="B10" s="69"/>
      <c r="C10" s="69"/>
      <c r="D10" s="5">
        <f aca="true" t="shared" si="1" ref="D10:K10">SUM(D35+D29+D23+D18+D12+D11)</f>
        <v>4584718</v>
      </c>
      <c r="E10" s="5">
        <f t="shared" si="1"/>
        <v>4706561</v>
      </c>
      <c r="F10" s="5">
        <f t="shared" si="1"/>
        <v>4808916</v>
      </c>
      <c r="G10" s="5">
        <f t="shared" si="1"/>
        <v>4888296</v>
      </c>
      <c r="H10" s="5">
        <f t="shared" si="1"/>
        <v>4969194</v>
      </c>
      <c r="I10" s="5">
        <f t="shared" si="1"/>
        <v>5040112</v>
      </c>
      <c r="J10" s="5">
        <f t="shared" si="1"/>
        <v>5108064</v>
      </c>
      <c r="K10" s="5">
        <f t="shared" si="1"/>
        <v>5186343</v>
      </c>
      <c r="L10" s="5">
        <v>5245145</v>
      </c>
      <c r="M10" s="5">
        <v>5273297</v>
      </c>
      <c r="N10" s="5">
        <f aca="true" t="shared" si="2" ref="N10:U10">SUM(N35+N29+N23+N18+N12+N11)</f>
        <v>235146</v>
      </c>
      <c r="O10" s="5">
        <f t="shared" si="2"/>
        <v>240997</v>
      </c>
      <c r="P10" s="5">
        <f t="shared" si="2"/>
        <v>245002</v>
      </c>
      <c r="Q10" s="5">
        <f t="shared" si="2"/>
        <v>246329</v>
      </c>
      <c r="R10" s="5">
        <f t="shared" si="2"/>
        <v>250967</v>
      </c>
      <c r="S10" s="5">
        <f t="shared" si="2"/>
        <v>254706</v>
      </c>
      <c r="T10" s="5">
        <f t="shared" si="2"/>
        <v>258167</v>
      </c>
      <c r="U10" s="5">
        <f t="shared" si="2"/>
        <v>263520</v>
      </c>
      <c r="V10" s="5">
        <v>266785</v>
      </c>
      <c r="W10" s="5">
        <v>270337</v>
      </c>
    </row>
    <row r="11" spans="1:23" s="24" customFormat="1" ht="11.25" customHeight="1">
      <c r="A11" s="26"/>
      <c r="B11" s="69" t="s">
        <v>3</v>
      </c>
      <c r="C11" s="69"/>
      <c r="D11" s="27">
        <v>3545247</v>
      </c>
      <c r="E11" s="28">
        <v>3629713</v>
      </c>
      <c r="F11" s="28">
        <v>3700951</v>
      </c>
      <c r="G11" s="28">
        <v>3753890</v>
      </c>
      <c r="H11" s="6">
        <v>3811351</v>
      </c>
      <c r="I11" s="5">
        <v>3861442</v>
      </c>
      <c r="J11" s="5">
        <v>3900014</v>
      </c>
      <c r="K11" s="5">
        <v>3955787</v>
      </c>
      <c r="L11" s="5">
        <v>3989811</v>
      </c>
      <c r="M11" s="5">
        <v>4009602</v>
      </c>
      <c r="N11" s="5">
        <v>182624</v>
      </c>
      <c r="O11" s="28">
        <v>185979</v>
      </c>
      <c r="P11" s="28">
        <v>188109</v>
      </c>
      <c r="Q11" s="28">
        <v>188428</v>
      </c>
      <c r="R11" s="5">
        <v>191130</v>
      </c>
      <c r="S11" s="5">
        <v>193374</v>
      </c>
      <c r="T11" s="5">
        <v>195473</v>
      </c>
      <c r="U11" s="5">
        <v>198713</v>
      </c>
      <c r="V11" s="5">
        <v>200122</v>
      </c>
      <c r="W11" s="5">
        <v>202068</v>
      </c>
    </row>
    <row r="12" spans="1:23" s="24" customFormat="1" ht="11.25" customHeight="1">
      <c r="A12" s="26"/>
      <c r="B12" s="69" t="s">
        <v>4</v>
      </c>
      <c r="C12" s="69"/>
      <c r="D12" s="5">
        <v>40260</v>
      </c>
      <c r="E12" s="5">
        <v>41342</v>
      </c>
      <c r="F12" s="5">
        <v>42401</v>
      </c>
      <c r="G12" s="5">
        <v>43629</v>
      </c>
      <c r="H12" s="5">
        <v>44785</v>
      </c>
      <c r="I12" s="5">
        <v>45765</v>
      </c>
      <c r="J12" s="5">
        <v>46445</v>
      </c>
      <c r="K12" s="5">
        <v>48026</v>
      </c>
      <c r="L12" s="5">
        <v>48536</v>
      </c>
      <c r="M12" s="5">
        <v>50675</v>
      </c>
      <c r="N12" s="5">
        <f aca="true" t="shared" si="3" ref="N12:U12">SUM(N13:N17)</f>
        <v>1564</v>
      </c>
      <c r="O12" s="5">
        <f t="shared" si="3"/>
        <v>1627</v>
      </c>
      <c r="P12" s="5">
        <f t="shared" si="3"/>
        <v>1690</v>
      </c>
      <c r="Q12" s="5">
        <f t="shared" si="3"/>
        <v>1837</v>
      </c>
      <c r="R12" s="5">
        <f t="shared" si="3"/>
        <v>1896</v>
      </c>
      <c r="S12" s="5">
        <f t="shared" si="3"/>
        <v>1973</v>
      </c>
      <c r="T12" s="5">
        <f t="shared" si="3"/>
        <v>1828</v>
      </c>
      <c r="U12" s="5">
        <f t="shared" si="3"/>
        <v>1966</v>
      </c>
      <c r="V12" s="5">
        <v>2020</v>
      </c>
      <c r="W12" s="5">
        <v>2033</v>
      </c>
    </row>
    <row r="13" spans="1:23" s="33" customFormat="1" ht="11.25" customHeight="1">
      <c r="A13" s="29"/>
      <c r="B13" s="29"/>
      <c r="C13" s="30" t="s">
        <v>5</v>
      </c>
      <c r="D13" s="31">
        <v>23991</v>
      </c>
      <c r="E13" s="32">
        <v>24508</v>
      </c>
      <c r="F13" s="32">
        <v>25138</v>
      </c>
      <c r="G13" s="32">
        <v>25929</v>
      </c>
      <c r="H13" s="7">
        <v>26800</v>
      </c>
      <c r="I13" s="8">
        <v>27457</v>
      </c>
      <c r="J13" s="8">
        <v>28007</v>
      </c>
      <c r="K13" s="8">
        <v>29411</v>
      </c>
      <c r="L13" s="8">
        <v>30414</v>
      </c>
      <c r="M13" s="8">
        <v>32208</v>
      </c>
      <c r="N13" s="8">
        <v>670</v>
      </c>
      <c r="O13" s="32">
        <v>701</v>
      </c>
      <c r="P13" s="32">
        <v>751</v>
      </c>
      <c r="Q13" s="32">
        <v>803</v>
      </c>
      <c r="R13" s="9">
        <v>832</v>
      </c>
      <c r="S13" s="9">
        <v>881</v>
      </c>
      <c r="T13" s="9">
        <v>816</v>
      </c>
      <c r="U13" s="9">
        <v>889</v>
      </c>
      <c r="V13" s="8">
        <v>953</v>
      </c>
      <c r="W13" s="8">
        <v>994</v>
      </c>
    </row>
    <row r="14" spans="1:23" s="33" customFormat="1" ht="11.25" customHeight="1">
      <c r="A14" s="29"/>
      <c r="B14" s="29"/>
      <c r="C14" s="34" t="s">
        <v>6</v>
      </c>
      <c r="D14" s="32">
        <v>1079</v>
      </c>
      <c r="E14" s="32">
        <v>1171</v>
      </c>
      <c r="F14" s="32">
        <v>1288</v>
      </c>
      <c r="G14" s="32">
        <v>1466</v>
      </c>
      <c r="H14" s="7">
        <v>1580</v>
      </c>
      <c r="I14" s="8">
        <v>1709</v>
      </c>
      <c r="J14" s="8">
        <v>1814</v>
      </c>
      <c r="K14" s="8">
        <v>1953</v>
      </c>
      <c r="L14" s="8">
        <v>2062</v>
      </c>
      <c r="M14" s="8">
        <v>2260</v>
      </c>
      <c r="N14" s="8">
        <v>57</v>
      </c>
      <c r="O14" s="32">
        <v>65</v>
      </c>
      <c r="P14" s="32">
        <v>58</v>
      </c>
      <c r="Q14" s="32">
        <v>63</v>
      </c>
      <c r="R14" s="9">
        <v>68</v>
      </c>
      <c r="S14" s="9">
        <v>68</v>
      </c>
      <c r="T14" s="9">
        <v>69</v>
      </c>
      <c r="U14" s="9">
        <v>72</v>
      </c>
      <c r="V14" s="8">
        <v>76</v>
      </c>
      <c r="W14" s="8">
        <v>67</v>
      </c>
    </row>
    <row r="15" spans="1:23" s="33" customFormat="1" ht="11.25" customHeight="1">
      <c r="A15" s="29"/>
      <c r="B15" s="29"/>
      <c r="C15" s="34" t="s">
        <v>7</v>
      </c>
      <c r="D15" s="32">
        <v>5799</v>
      </c>
      <c r="E15" s="32">
        <v>5771</v>
      </c>
      <c r="F15" s="32">
        <v>5746</v>
      </c>
      <c r="G15" s="32">
        <v>5735</v>
      </c>
      <c r="H15" s="7">
        <v>5833</v>
      </c>
      <c r="I15" s="8">
        <v>6032</v>
      </c>
      <c r="J15" s="8">
        <v>6162</v>
      </c>
      <c r="K15" s="8">
        <v>6324</v>
      </c>
      <c r="L15" s="8">
        <v>6129</v>
      </c>
      <c r="M15" s="8">
        <v>6172</v>
      </c>
      <c r="N15" s="8">
        <v>332</v>
      </c>
      <c r="O15" s="32">
        <v>338</v>
      </c>
      <c r="P15" s="32">
        <v>350</v>
      </c>
      <c r="Q15" s="32">
        <v>446</v>
      </c>
      <c r="R15" s="9">
        <v>465</v>
      </c>
      <c r="S15" s="9">
        <v>473</v>
      </c>
      <c r="T15" s="9">
        <v>390</v>
      </c>
      <c r="U15" s="9">
        <v>449</v>
      </c>
      <c r="V15" s="8">
        <v>437</v>
      </c>
      <c r="W15" s="8">
        <v>419</v>
      </c>
    </row>
    <row r="16" spans="1:23" s="33" customFormat="1" ht="11.25" customHeight="1">
      <c r="A16" s="29"/>
      <c r="B16" s="29"/>
      <c r="C16" s="34" t="s">
        <v>8</v>
      </c>
      <c r="D16" s="32">
        <v>8733</v>
      </c>
      <c r="E16" s="32">
        <v>9139</v>
      </c>
      <c r="F16" s="32">
        <v>9398</v>
      </c>
      <c r="G16" s="32">
        <v>9645</v>
      </c>
      <c r="H16" s="7">
        <v>9643</v>
      </c>
      <c r="I16" s="8">
        <v>9574</v>
      </c>
      <c r="J16" s="8">
        <v>9421</v>
      </c>
      <c r="K16" s="8">
        <v>9225</v>
      </c>
      <c r="L16" s="8">
        <v>8850</v>
      </c>
      <c r="M16" s="8">
        <v>8878</v>
      </c>
      <c r="N16" s="8">
        <v>501</v>
      </c>
      <c r="O16" s="32">
        <v>519</v>
      </c>
      <c r="P16" s="32">
        <v>527</v>
      </c>
      <c r="Q16" s="32">
        <v>521</v>
      </c>
      <c r="R16" s="9">
        <v>525</v>
      </c>
      <c r="S16" s="9">
        <v>544</v>
      </c>
      <c r="T16" s="9">
        <v>536</v>
      </c>
      <c r="U16" s="9">
        <v>535</v>
      </c>
      <c r="V16" s="8">
        <v>532</v>
      </c>
      <c r="W16" s="8">
        <v>525</v>
      </c>
    </row>
    <row r="17" spans="1:23" s="33" customFormat="1" ht="11.25" customHeight="1">
      <c r="A17" s="29"/>
      <c r="B17" s="30"/>
      <c r="C17" s="34" t="s">
        <v>9</v>
      </c>
      <c r="D17" s="32">
        <v>658</v>
      </c>
      <c r="E17" s="32">
        <v>753</v>
      </c>
      <c r="F17" s="32">
        <v>831</v>
      </c>
      <c r="G17" s="32">
        <v>854</v>
      </c>
      <c r="H17" s="7">
        <v>929</v>
      </c>
      <c r="I17" s="8">
        <v>993</v>
      </c>
      <c r="J17" s="8">
        <v>1041</v>
      </c>
      <c r="K17" s="8">
        <v>1113</v>
      </c>
      <c r="L17" s="8">
        <v>1081</v>
      </c>
      <c r="M17" s="8">
        <v>1157</v>
      </c>
      <c r="N17" s="8">
        <v>4</v>
      </c>
      <c r="O17" s="32">
        <v>4</v>
      </c>
      <c r="P17" s="32">
        <v>4</v>
      </c>
      <c r="Q17" s="32">
        <v>4</v>
      </c>
      <c r="R17" s="9">
        <v>6</v>
      </c>
      <c r="S17" s="9">
        <v>7</v>
      </c>
      <c r="T17" s="9">
        <v>17</v>
      </c>
      <c r="U17" s="9">
        <v>21</v>
      </c>
      <c r="V17" s="8">
        <v>22</v>
      </c>
      <c r="W17" s="8">
        <v>28</v>
      </c>
    </row>
    <row r="18" spans="1:23" s="24" customFormat="1" ht="11.25" customHeight="1">
      <c r="A18" s="26"/>
      <c r="B18" s="69" t="s">
        <v>10</v>
      </c>
      <c r="C18" s="69"/>
      <c r="D18" s="5">
        <v>278518</v>
      </c>
      <c r="E18" s="5">
        <v>285246</v>
      </c>
      <c r="F18" s="5">
        <v>290142</v>
      </c>
      <c r="G18" s="5">
        <v>292329</v>
      </c>
      <c r="H18" s="5">
        <v>298193</v>
      </c>
      <c r="I18" s="5">
        <v>307161</v>
      </c>
      <c r="J18" s="5">
        <v>314040</v>
      </c>
      <c r="K18" s="5">
        <v>324153</v>
      </c>
      <c r="L18" s="5">
        <v>326232</v>
      </c>
      <c r="M18" s="5">
        <v>327808</v>
      </c>
      <c r="N18" s="5">
        <f aca="true" t="shared" si="4" ref="N18:U18">SUM(N19:N22)</f>
        <v>15434</v>
      </c>
      <c r="O18" s="5">
        <f t="shared" si="4"/>
        <v>16004</v>
      </c>
      <c r="P18" s="5">
        <f t="shared" si="4"/>
        <v>16373</v>
      </c>
      <c r="Q18" s="5">
        <f t="shared" si="4"/>
        <v>16482</v>
      </c>
      <c r="R18" s="5">
        <f t="shared" si="4"/>
        <v>16799</v>
      </c>
      <c r="S18" s="5">
        <f t="shared" si="4"/>
        <v>17217</v>
      </c>
      <c r="T18" s="5">
        <f t="shared" si="4"/>
        <v>17311</v>
      </c>
      <c r="U18" s="5">
        <f t="shared" si="4"/>
        <v>17774</v>
      </c>
      <c r="V18" s="5">
        <v>17998</v>
      </c>
      <c r="W18" s="5">
        <v>18111</v>
      </c>
    </row>
    <row r="19" spans="1:23" s="33" customFormat="1" ht="11.25" customHeight="1">
      <c r="A19" s="29"/>
      <c r="B19" s="29"/>
      <c r="C19" s="34" t="s">
        <v>11</v>
      </c>
      <c r="D19" s="32">
        <v>227316</v>
      </c>
      <c r="E19" s="32">
        <v>233920</v>
      </c>
      <c r="F19" s="32">
        <v>239064</v>
      </c>
      <c r="G19" s="32">
        <v>241956</v>
      </c>
      <c r="H19" s="7">
        <v>247393</v>
      </c>
      <c r="I19" s="8">
        <v>254359</v>
      </c>
      <c r="J19" s="8">
        <v>260658</v>
      </c>
      <c r="K19" s="8">
        <v>268750</v>
      </c>
      <c r="L19" s="8">
        <v>273183</v>
      </c>
      <c r="M19" s="8">
        <v>276236</v>
      </c>
      <c r="N19" s="8">
        <v>13029</v>
      </c>
      <c r="O19" s="32">
        <v>13583</v>
      </c>
      <c r="P19" s="32">
        <v>13889</v>
      </c>
      <c r="Q19" s="32">
        <v>14042</v>
      </c>
      <c r="R19" s="9">
        <v>14410</v>
      </c>
      <c r="S19" s="9">
        <v>14730</v>
      </c>
      <c r="T19" s="9">
        <v>14946</v>
      </c>
      <c r="U19" s="9">
        <v>15332</v>
      </c>
      <c r="V19" s="8">
        <v>15565</v>
      </c>
      <c r="W19" s="8">
        <v>15720</v>
      </c>
    </row>
    <row r="20" spans="1:23" s="33" customFormat="1" ht="11.25" customHeight="1">
      <c r="A20" s="29"/>
      <c r="B20" s="29"/>
      <c r="C20" s="34" t="s">
        <v>12</v>
      </c>
      <c r="D20" s="32">
        <v>43009</v>
      </c>
      <c r="E20" s="32">
        <v>42653</v>
      </c>
      <c r="F20" s="32">
        <v>42031</v>
      </c>
      <c r="G20" s="32">
        <v>41122</v>
      </c>
      <c r="H20" s="7">
        <v>41221</v>
      </c>
      <c r="I20" s="8">
        <v>42631</v>
      </c>
      <c r="J20" s="8">
        <v>42990</v>
      </c>
      <c r="K20" s="8">
        <v>44185</v>
      </c>
      <c r="L20" s="8">
        <v>42051</v>
      </c>
      <c r="M20" s="8">
        <v>40811</v>
      </c>
      <c r="N20" s="8">
        <v>2074</v>
      </c>
      <c r="O20" s="32">
        <v>2093</v>
      </c>
      <c r="P20" s="32">
        <v>2124</v>
      </c>
      <c r="Q20" s="32">
        <v>2077</v>
      </c>
      <c r="R20" s="9">
        <v>2029</v>
      </c>
      <c r="S20" s="9">
        <v>2087</v>
      </c>
      <c r="T20" s="9">
        <v>2026</v>
      </c>
      <c r="U20" s="9">
        <v>2091</v>
      </c>
      <c r="V20" s="8">
        <v>2087</v>
      </c>
      <c r="W20" s="8">
        <v>2051</v>
      </c>
    </row>
    <row r="21" spans="1:23" s="33" customFormat="1" ht="11.25" customHeight="1">
      <c r="A21" s="29"/>
      <c r="B21" s="29"/>
      <c r="C21" s="34" t="s">
        <v>13</v>
      </c>
      <c r="D21" s="32">
        <v>160</v>
      </c>
      <c r="E21" s="32">
        <v>146</v>
      </c>
      <c r="F21" s="32">
        <v>141</v>
      </c>
      <c r="G21" s="32">
        <v>130</v>
      </c>
      <c r="H21" s="7">
        <v>128</v>
      </c>
      <c r="I21" s="8">
        <v>128</v>
      </c>
      <c r="J21" s="8">
        <v>120</v>
      </c>
      <c r="K21" s="8">
        <v>120</v>
      </c>
      <c r="L21" s="8">
        <v>104</v>
      </c>
      <c r="M21" s="8">
        <v>104</v>
      </c>
      <c r="N21" s="8">
        <v>3</v>
      </c>
      <c r="O21" s="32">
        <v>1</v>
      </c>
      <c r="P21" s="32">
        <v>1</v>
      </c>
      <c r="Q21" s="32">
        <v>1</v>
      </c>
      <c r="R21" s="9">
        <v>1</v>
      </c>
      <c r="S21" s="9">
        <v>3</v>
      </c>
      <c r="T21" s="9">
        <v>1</v>
      </c>
      <c r="U21" s="9">
        <v>1</v>
      </c>
      <c r="V21" s="8">
        <v>1</v>
      </c>
      <c r="W21" s="8">
        <v>0</v>
      </c>
    </row>
    <row r="22" spans="1:23" s="33" customFormat="1" ht="11.25" customHeight="1">
      <c r="A22" s="29"/>
      <c r="B22" s="30"/>
      <c r="C22" s="34" t="s">
        <v>14</v>
      </c>
      <c r="D22" s="32">
        <v>8033</v>
      </c>
      <c r="E22" s="32">
        <v>8527</v>
      </c>
      <c r="F22" s="32">
        <v>8906</v>
      </c>
      <c r="G22" s="32">
        <v>9121</v>
      </c>
      <c r="H22" s="7">
        <v>9451</v>
      </c>
      <c r="I22" s="8">
        <v>10043</v>
      </c>
      <c r="J22" s="8">
        <v>10272</v>
      </c>
      <c r="K22" s="8">
        <v>11098</v>
      </c>
      <c r="L22" s="8">
        <v>10894</v>
      </c>
      <c r="M22" s="8">
        <v>10657</v>
      </c>
      <c r="N22" s="8">
        <v>328</v>
      </c>
      <c r="O22" s="32">
        <v>327</v>
      </c>
      <c r="P22" s="32">
        <v>359</v>
      </c>
      <c r="Q22" s="32">
        <v>362</v>
      </c>
      <c r="R22" s="9">
        <v>359</v>
      </c>
      <c r="S22" s="9">
        <v>397</v>
      </c>
      <c r="T22" s="9">
        <v>338</v>
      </c>
      <c r="U22" s="9">
        <v>350</v>
      </c>
      <c r="V22" s="8">
        <v>345</v>
      </c>
      <c r="W22" s="8">
        <v>340</v>
      </c>
    </row>
    <row r="23" spans="1:23" s="24" customFormat="1" ht="11.25" customHeight="1">
      <c r="A23" s="26"/>
      <c r="B23" s="69" t="s">
        <v>15</v>
      </c>
      <c r="C23" s="69"/>
      <c r="D23" s="5">
        <v>177963</v>
      </c>
      <c r="E23" s="5">
        <v>179321</v>
      </c>
      <c r="F23" s="5">
        <v>180063</v>
      </c>
      <c r="G23" s="5">
        <v>180295</v>
      </c>
      <c r="H23" s="5">
        <v>180898</v>
      </c>
      <c r="I23" s="5">
        <v>182034</v>
      </c>
      <c r="J23" s="5">
        <v>185466</v>
      </c>
      <c r="K23" s="5">
        <v>184062</v>
      </c>
      <c r="L23" s="5">
        <v>188218</v>
      </c>
      <c r="M23" s="5">
        <v>185902</v>
      </c>
      <c r="N23" s="5">
        <f aca="true" t="shared" si="5" ref="N23:U23">SUM(N24:N28)</f>
        <v>3904</v>
      </c>
      <c r="O23" s="5">
        <f t="shared" si="5"/>
        <v>3983</v>
      </c>
      <c r="P23" s="5">
        <f t="shared" si="5"/>
        <v>4006</v>
      </c>
      <c r="Q23" s="5">
        <f t="shared" si="5"/>
        <v>4026</v>
      </c>
      <c r="R23" s="5">
        <f t="shared" si="5"/>
        <v>3991</v>
      </c>
      <c r="S23" s="5">
        <f t="shared" si="5"/>
        <v>3975</v>
      </c>
      <c r="T23" s="5">
        <f t="shared" si="5"/>
        <v>3667</v>
      </c>
      <c r="U23" s="5">
        <f t="shared" si="5"/>
        <v>3669</v>
      </c>
      <c r="V23" s="5">
        <v>3711</v>
      </c>
      <c r="W23" s="5">
        <v>3756</v>
      </c>
    </row>
    <row r="24" spans="1:23" s="33" customFormat="1" ht="11.25" customHeight="1">
      <c r="A24" s="29"/>
      <c r="B24" s="29"/>
      <c r="C24" s="34" t="s">
        <v>16</v>
      </c>
      <c r="D24" s="32">
        <v>124139</v>
      </c>
      <c r="E24" s="32">
        <v>125308</v>
      </c>
      <c r="F24" s="32">
        <v>126284</v>
      </c>
      <c r="G24" s="32">
        <v>126995</v>
      </c>
      <c r="H24" s="7">
        <v>127775</v>
      </c>
      <c r="I24" s="8">
        <v>128339</v>
      </c>
      <c r="J24" s="8">
        <v>129910</v>
      </c>
      <c r="K24" s="8">
        <v>129694</v>
      </c>
      <c r="L24" s="8">
        <v>132336</v>
      </c>
      <c r="M24" s="8">
        <v>131952</v>
      </c>
      <c r="N24" s="8">
        <v>1993</v>
      </c>
      <c r="O24" s="32">
        <v>2037</v>
      </c>
      <c r="P24" s="32">
        <v>2045</v>
      </c>
      <c r="Q24" s="32">
        <v>2069</v>
      </c>
      <c r="R24" s="9">
        <v>2026</v>
      </c>
      <c r="S24" s="9">
        <v>2040</v>
      </c>
      <c r="T24" s="9">
        <v>2052</v>
      </c>
      <c r="U24" s="9">
        <v>2063</v>
      </c>
      <c r="V24" s="8">
        <v>2085</v>
      </c>
      <c r="W24" s="8">
        <v>2148</v>
      </c>
    </row>
    <row r="25" spans="1:23" s="33" customFormat="1" ht="11.25" customHeight="1">
      <c r="A25" s="29"/>
      <c r="B25" s="29"/>
      <c r="C25" s="34" t="s">
        <v>17</v>
      </c>
      <c r="D25" s="32">
        <v>4296</v>
      </c>
      <c r="E25" s="32">
        <v>4489</v>
      </c>
      <c r="F25" s="32">
        <v>4684</v>
      </c>
      <c r="G25" s="32">
        <v>4854</v>
      </c>
      <c r="H25" s="7">
        <v>5215</v>
      </c>
      <c r="I25" s="8">
        <v>5452</v>
      </c>
      <c r="J25" s="8">
        <v>5459</v>
      </c>
      <c r="K25" s="8">
        <v>5731</v>
      </c>
      <c r="L25" s="8">
        <v>6107</v>
      </c>
      <c r="M25" s="8">
        <v>6382</v>
      </c>
      <c r="N25" s="8">
        <v>27</v>
      </c>
      <c r="O25" s="32">
        <v>29</v>
      </c>
      <c r="P25" s="32">
        <v>29</v>
      </c>
      <c r="Q25" s="32">
        <v>29</v>
      </c>
      <c r="R25" s="9">
        <v>31</v>
      </c>
      <c r="S25" s="9">
        <v>32</v>
      </c>
      <c r="T25" s="9">
        <v>28</v>
      </c>
      <c r="U25" s="9">
        <v>28</v>
      </c>
      <c r="V25" s="8">
        <v>26</v>
      </c>
      <c r="W25" s="8">
        <v>30</v>
      </c>
    </row>
    <row r="26" spans="1:23" s="33" customFormat="1" ht="11.25" customHeight="1">
      <c r="A26" s="29"/>
      <c r="B26" s="29"/>
      <c r="C26" s="34" t="s">
        <v>18</v>
      </c>
      <c r="D26" s="32">
        <v>40774</v>
      </c>
      <c r="E26" s="32">
        <v>40853</v>
      </c>
      <c r="F26" s="32">
        <v>40581</v>
      </c>
      <c r="G26" s="32">
        <v>40066</v>
      </c>
      <c r="H26" s="7">
        <v>39826</v>
      </c>
      <c r="I26" s="8">
        <v>39398</v>
      </c>
      <c r="J26" s="8">
        <v>39230</v>
      </c>
      <c r="K26" s="8">
        <v>37974</v>
      </c>
      <c r="L26" s="8">
        <v>38563</v>
      </c>
      <c r="M26" s="8">
        <v>37731</v>
      </c>
      <c r="N26" s="8">
        <v>1377</v>
      </c>
      <c r="O26" s="32">
        <v>1412</v>
      </c>
      <c r="P26" s="32">
        <v>1431</v>
      </c>
      <c r="Q26" s="32">
        <v>1431</v>
      </c>
      <c r="R26" s="9">
        <v>1439</v>
      </c>
      <c r="S26" s="9">
        <v>1417</v>
      </c>
      <c r="T26" s="9">
        <v>1351</v>
      </c>
      <c r="U26" s="9">
        <v>1343</v>
      </c>
      <c r="V26" s="8">
        <v>1364</v>
      </c>
      <c r="W26" s="8">
        <v>1378</v>
      </c>
    </row>
    <row r="27" spans="1:23" s="33" customFormat="1" ht="11.25" customHeight="1">
      <c r="A27" s="29"/>
      <c r="B27" s="29"/>
      <c r="C27" s="34" t="s">
        <v>19</v>
      </c>
      <c r="D27" s="32">
        <v>8576</v>
      </c>
      <c r="E27" s="32">
        <v>8507</v>
      </c>
      <c r="F27" s="32">
        <v>8371</v>
      </c>
      <c r="G27" s="32">
        <v>8245</v>
      </c>
      <c r="H27" s="7">
        <v>7950</v>
      </c>
      <c r="I27" s="8">
        <v>8729</v>
      </c>
      <c r="J27" s="8">
        <v>10809</v>
      </c>
      <c r="K27" s="8">
        <v>10611</v>
      </c>
      <c r="L27" s="8">
        <v>11166</v>
      </c>
      <c r="M27" s="8">
        <v>9808</v>
      </c>
      <c r="N27" s="8">
        <v>487</v>
      </c>
      <c r="O27" s="32">
        <v>486</v>
      </c>
      <c r="P27" s="32">
        <v>485</v>
      </c>
      <c r="Q27" s="32">
        <v>483</v>
      </c>
      <c r="R27" s="9">
        <v>482</v>
      </c>
      <c r="S27" s="9">
        <v>475</v>
      </c>
      <c r="T27" s="9">
        <v>228</v>
      </c>
      <c r="U27" s="9">
        <v>227</v>
      </c>
      <c r="V27" s="8">
        <v>228</v>
      </c>
      <c r="W27" s="8">
        <v>198</v>
      </c>
    </row>
    <row r="28" spans="1:23" s="33" customFormat="1" ht="11.25" customHeight="1">
      <c r="A28" s="29"/>
      <c r="B28" s="30"/>
      <c r="C28" s="34" t="s">
        <v>20</v>
      </c>
      <c r="D28" s="32">
        <v>178</v>
      </c>
      <c r="E28" s="32">
        <v>164</v>
      </c>
      <c r="F28" s="32">
        <v>143</v>
      </c>
      <c r="G28" s="32">
        <v>135</v>
      </c>
      <c r="H28" s="7">
        <v>132</v>
      </c>
      <c r="I28" s="8">
        <v>116</v>
      </c>
      <c r="J28" s="8">
        <v>58</v>
      </c>
      <c r="K28" s="8">
        <v>52</v>
      </c>
      <c r="L28" s="8">
        <v>46</v>
      </c>
      <c r="M28" s="8">
        <v>29</v>
      </c>
      <c r="N28" s="8">
        <v>20</v>
      </c>
      <c r="O28" s="32">
        <v>19</v>
      </c>
      <c r="P28" s="32">
        <v>16</v>
      </c>
      <c r="Q28" s="32">
        <v>14</v>
      </c>
      <c r="R28" s="9">
        <v>13</v>
      </c>
      <c r="S28" s="9">
        <v>11</v>
      </c>
      <c r="T28" s="9">
        <v>8</v>
      </c>
      <c r="U28" s="9">
        <v>8</v>
      </c>
      <c r="V28" s="8">
        <v>8</v>
      </c>
      <c r="W28" s="8">
        <v>2</v>
      </c>
    </row>
    <row r="29" spans="1:23" s="24" customFormat="1" ht="11.25" customHeight="1">
      <c r="A29" s="26"/>
      <c r="B29" s="69" t="s">
        <v>21</v>
      </c>
      <c r="C29" s="69"/>
      <c r="D29" s="5">
        <v>48949</v>
      </c>
      <c r="E29" s="5">
        <v>49549</v>
      </c>
      <c r="F29" s="5">
        <v>50227</v>
      </c>
      <c r="G29" s="5">
        <v>50795</v>
      </c>
      <c r="H29" s="5">
        <v>50957</v>
      </c>
      <c r="I29" s="5">
        <v>51845</v>
      </c>
      <c r="J29" s="5">
        <v>53439</v>
      </c>
      <c r="K29" s="5">
        <v>55149</v>
      </c>
      <c r="L29" s="5">
        <v>55808</v>
      </c>
      <c r="M29" s="5">
        <v>56533</v>
      </c>
      <c r="N29" s="5">
        <f aca="true" t="shared" si="6" ref="N29:U29">SUM(N30:N34)</f>
        <v>2117</v>
      </c>
      <c r="O29" s="5">
        <f t="shared" si="6"/>
        <v>2138</v>
      </c>
      <c r="P29" s="5">
        <f t="shared" si="6"/>
        <v>2132</v>
      </c>
      <c r="Q29" s="5">
        <f t="shared" si="6"/>
        <v>2140</v>
      </c>
      <c r="R29" s="5">
        <f t="shared" si="6"/>
        <v>2149</v>
      </c>
      <c r="S29" s="5">
        <f t="shared" si="6"/>
        <v>2159</v>
      </c>
      <c r="T29" s="5">
        <f t="shared" si="6"/>
        <v>2141</v>
      </c>
      <c r="U29" s="5">
        <f t="shared" si="6"/>
        <v>2127</v>
      </c>
      <c r="V29" s="5">
        <v>2185</v>
      </c>
      <c r="W29" s="5">
        <v>2288</v>
      </c>
    </row>
    <row r="30" spans="1:23" s="33" customFormat="1" ht="11.25" customHeight="1">
      <c r="A30" s="29"/>
      <c r="B30" s="29"/>
      <c r="C30" s="34" t="s">
        <v>22</v>
      </c>
      <c r="D30" s="32">
        <v>1328</v>
      </c>
      <c r="E30" s="32">
        <v>1251</v>
      </c>
      <c r="F30" s="32">
        <v>1234</v>
      </c>
      <c r="G30" s="32">
        <v>1258</v>
      </c>
      <c r="H30" s="7">
        <v>1328</v>
      </c>
      <c r="I30" s="8">
        <v>1560</v>
      </c>
      <c r="J30" s="8">
        <v>2245</v>
      </c>
      <c r="K30" s="8">
        <v>2464</v>
      </c>
      <c r="L30" s="8">
        <v>2186</v>
      </c>
      <c r="M30" s="8">
        <v>2129</v>
      </c>
      <c r="N30" s="8">
        <v>63</v>
      </c>
      <c r="O30" s="32">
        <v>56</v>
      </c>
      <c r="P30" s="32">
        <v>58</v>
      </c>
      <c r="Q30" s="32">
        <v>58</v>
      </c>
      <c r="R30" s="9">
        <v>60</v>
      </c>
      <c r="S30" s="9">
        <v>60</v>
      </c>
      <c r="T30" s="9">
        <v>59</v>
      </c>
      <c r="U30" s="9">
        <v>70</v>
      </c>
      <c r="V30" s="8">
        <v>66</v>
      </c>
      <c r="W30" s="8">
        <v>44</v>
      </c>
    </row>
    <row r="31" spans="1:25" s="33" customFormat="1" ht="11.25" customHeight="1">
      <c r="A31" s="29"/>
      <c r="B31" s="29"/>
      <c r="C31" s="34" t="s">
        <v>23</v>
      </c>
      <c r="D31" s="32">
        <v>12825</v>
      </c>
      <c r="E31" s="32">
        <v>12874</v>
      </c>
      <c r="F31" s="32">
        <v>12903</v>
      </c>
      <c r="G31" s="32">
        <v>12942</v>
      </c>
      <c r="H31" s="7">
        <v>13044</v>
      </c>
      <c r="I31" s="8">
        <v>13026</v>
      </c>
      <c r="J31" s="8">
        <v>12329</v>
      </c>
      <c r="K31" s="8">
        <v>12432</v>
      </c>
      <c r="L31" s="8">
        <v>12876</v>
      </c>
      <c r="M31" s="8">
        <v>13021</v>
      </c>
      <c r="N31" s="8">
        <v>960</v>
      </c>
      <c r="O31" s="32">
        <v>981</v>
      </c>
      <c r="P31" s="32">
        <v>981</v>
      </c>
      <c r="Q31" s="32">
        <v>1000</v>
      </c>
      <c r="R31" s="9">
        <v>1001</v>
      </c>
      <c r="S31" s="9">
        <v>992</v>
      </c>
      <c r="T31" s="9">
        <v>770</v>
      </c>
      <c r="U31" s="9">
        <v>740</v>
      </c>
      <c r="V31" s="8">
        <v>802</v>
      </c>
      <c r="W31" s="8">
        <v>817</v>
      </c>
      <c r="Y31" s="35"/>
    </row>
    <row r="32" spans="1:23" s="33" customFormat="1" ht="11.25" customHeight="1">
      <c r="A32" s="29"/>
      <c r="B32" s="29"/>
      <c r="C32" s="34" t="s">
        <v>24</v>
      </c>
      <c r="D32" s="32">
        <v>19167</v>
      </c>
      <c r="E32" s="32">
        <v>19803</v>
      </c>
      <c r="F32" s="32">
        <v>20218</v>
      </c>
      <c r="G32" s="32">
        <v>20578</v>
      </c>
      <c r="H32" s="7">
        <v>20939</v>
      </c>
      <c r="I32" s="8">
        <v>21349</v>
      </c>
      <c r="J32" s="8">
        <v>22226</v>
      </c>
      <c r="K32" s="8">
        <v>23149</v>
      </c>
      <c r="L32" s="8">
        <v>23823</v>
      </c>
      <c r="M32" s="8">
        <v>24282</v>
      </c>
      <c r="N32" s="8">
        <v>677</v>
      </c>
      <c r="O32" s="32">
        <v>678</v>
      </c>
      <c r="P32" s="32">
        <v>674</v>
      </c>
      <c r="Q32" s="32">
        <v>672</v>
      </c>
      <c r="R32" s="9">
        <v>671</v>
      </c>
      <c r="S32" s="9">
        <v>669</v>
      </c>
      <c r="T32" s="9">
        <v>847</v>
      </c>
      <c r="U32" s="9">
        <v>845</v>
      </c>
      <c r="V32" s="8">
        <v>845</v>
      </c>
      <c r="W32" s="8">
        <v>934</v>
      </c>
    </row>
    <row r="33" spans="1:23" s="33" customFormat="1" ht="11.25" customHeight="1">
      <c r="A33" s="29"/>
      <c r="B33" s="29"/>
      <c r="C33" s="34" t="s">
        <v>25</v>
      </c>
      <c r="D33" s="32">
        <v>15340</v>
      </c>
      <c r="E33" s="32">
        <v>15331</v>
      </c>
      <c r="F33" s="32">
        <v>15578</v>
      </c>
      <c r="G33" s="32">
        <v>15731</v>
      </c>
      <c r="H33" s="7">
        <v>15375</v>
      </c>
      <c r="I33" s="8">
        <v>15637</v>
      </c>
      <c r="J33" s="8">
        <v>16375</v>
      </c>
      <c r="K33" s="8">
        <v>16834</v>
      </c>
      <c r="L33" s="8">
        <v>16690</v>
      </c>
      <c r="M33" s="8">
        <v>16880</v>
      </c>
      <c r="N33" s="8">
        <v>411</v>
      </c>
      <c r="O33" s="32">
        <v>417</v>
      </c>
      <c r="P33" s="32">
        <v>413</v>
      </c>
      <c r="Q33" s="32">
        <v>404</v>
      </c>
      <c r="R33" s="9">
        <v>411</v>
      </c>
      <c r="S33" s="9">
        <v>433</v>
      </c>
      <c r="T33" s="9">
        <v>461</v>
      </c>
      <c r="U33" s="9">
        <v>468</v>
      </c>
      <c r="V33" s="8">
        <v>468</v>
      </c>
      <c r="W33" s="8">
        <v>491</v>
      </c>
    </row>
    <row r="34" spans="1:23" s="33" customFormat="1" ht="11.25" customHeight="1">
      <c r="A34" s="29"/>
      <c r="B34" s="30"/>
      <c r="C34" s="34" t="s">
        <v>26</v>
      </c>
      <c r="D34" s="32">
        <v>289</v>
      </c>
      <c r="E34" s="32">
        <v>290</v>
      </c>
      <c r="F34" s="32">
        <v>294</v>
      </c>
      <c r="G34" s="32">
        <v>286</v>
      </c>
      <c r="H34" s="7">
        <v>271</v>
      </c>
      <c r="I34" s="8">
        <v>273</v>
      </c>
      <c r="J34" s="8">
        <v>264</v>
      </c>
      <c r="K34" s="8">
        <v>270</v>
      </c>
      <c r="L34" s="8">
        <v>233</v>
      </c>
      <c r="M34" s="8">
        <v>221</v>
      </c>
      <c r="N34" s="8">
        <v>6</v>
      </c>
      <c r="O34" s="32">
        <v>6</v>
      </c>
      <c r="P34" s="32">
        <v>6</v>
      </c>
      <c r="Q34" s="32">
        <v>6</v>
      </c>
      <c r="R34" s="9">
        <v>6</v>
      </c>
      <c r="S34" s="9">
        <v>5</v>
      </c>
      <c r="T34" s="9">
        <v>4</v>
      </c>
      <c r="U34" s="9">
        <v>4</v>
      </c>
      <c r="V34" s="8">
        <v>4</v>
      </c>
      <c r="W34" s="8">
        <v>2</v>
      </c>
    </row>
    <row r="35" spans="1:29" s="24" customFormat="1" ht="11.25" customHeight="1">
      <c r="A35" s="26"/>
      <c r="B35" s="69" t="s">
        <v>27</v>
      </c>
      <c r="C35" s="69"/>
      <c r="D35" s="6">
        <f>SUM(D36:D44)</f>
        <v>493781</v>
      </c>
      <c r="E35" s="6">
        <f>SUM(E36:E44)</f>
        <v>521390</v>
      </c>
      <c r="F35" s="6">
        <f>SUM(F36:F44)</f>
        <v>545132</v>
      </c>
      <c r="G35" s="6">
        <f>SUM(G36:G44)</f>
        <v>567358</v>
      </c>
      <c r="H35" s="6">
        <f>SUM(H36:H44)</f>
        <v>583010</v>
      </c>
      <c r="I35" s="6">
        <v>591865</v>
      </c>
      <c r="J35" s="6">
        <v>608660</v>
      </c>
      <c r="K35" s="6">
        <f>SUM(K36:K44)</f>
        <v>619166</v>
      </c>
      <c r="L35" s="6">
        <v>636540</v>
      </c>
      <c r="M35" s="6">
        <v>642777</v>
      </c>
      <c r="N35" s="6">
        <f aca="true" t="shared" si="7" ref="N35:U35">SUM(N36:N44)</f>
        <v>29503</v>
      </c>
      <c r="O35" s="6">
        <f t="shared" si="7"/>
        <v>31266</v>
      </c>
      <c r="P35" s="6">
        <f t="shared" si="7"/>
        <v>32692</v>
      </c>
      <c r="Q35" s="6">
        <f t="shared" si="7"/>
        <v>33416</v>
      </c>
      <c r="R35" s="6">
        <f t="shared" si="7"/>
        <v>35002</v>
      </c>
      <c r="S35" s="6">
        <f t="shared" si="7"/>
        <v>36008</v>
      </c>
      <c r="T35" s="6">
        <f t="shared" si="7"/>
        <v>37747</v>
      </c>
      <c r="U35" s="6">
        <f t="shared" si="7"/>
        <v>39271</v>
      </c>
      <c r="V35" s="6">
        <v>40749</v>
      </c>
      <c r="W35" s="6">
        <v>42081</v>
      </c>
      <c r="X35" s="25"/>
      <c r="Y35" s="25"/>
      <c r="Z35" s="25"/>
      <c r="AA35" s="25"/>
      <c r="AB35" s="25"/>
      <c r="AC35" s="25"/>
    </row>
    <row r="36" spans="1:29" s="33" customFormat="1" ht="11.25" customHeight="1">
      <c r="A36" s="29"/>
      <c r="B36" s="29"/>
      <c r="C36" s="34" t="s">
        <v>27</v>
      </c>
      <c r="D36" s="32">
        <v>407210</v>
      </c>
      <c r="E36" s="32">
        <v>419259</v>
      </c>
      <c r="F36" s="32">
        <v>429191</v>
      </c>
      <c r="G36" s="32">
        <v>454464</v>
      </c>
      <c r="H36" s="7">
        <v>482419</v>
      </c>
      <c r="I36" s="8">
        <v>499570</v>
      </c>
      <c r="J36" s="8">
        <v>520939</v>
      </c>
      <c r="K36" s="8">
        <v>536334</v>
      </c>
      <c r="L36" s="8">
        <v>555951</v>
      </c>
      <c r="M36" s="8">
        <v>567831</v>
      </c>
      <c r="N36" s="8">
        <v>22642</v>
      </c>
      <c r="O36" s="32">
        <v>23482</v>
      </c>
      <c r="P36" s="32">
        <v>24145</v>
      </c>
      <c r="Q36" s="32">
        <v>24924</v>
      </c>
      <c r="R36" s="9">
        <v>26875</v>
      </c>
      <c r="S36" s="9">
        <v>28416</v>
      </c>
      <c r="T36" s="9">
        <v>30504</v>
      </c>
      <c r="U36" s="9">
        <v>32365</v>
      </c>
      <c r="V36" s="8">
        <v>34231</v>
      </c>
      <c r="W36" s="8">
        <v>35726</v>
      </c>
      <c r="X36" s="25"/>
      <c r="Y36" s="25"/>
      <c r="Z36" s="25"/>
      <c r="AA36" s="25"/>
      <c r="AB36" s="25"/>
      <c r="AC36" s="25"/>
    </row>
    <row r="37" spans="1:29" s="33" customFormat="1" ht="11.25" customHeight="1">
      <c r="A37" s="29"/>
      <c r="B37" s="29"/>
      <c r="C37" s="34" t="s">
        <v>28</v>
      </c>
      <c r="D37" s="32">
        <v>79536</v>
      </c>
      <c r="E37" s="32">
        <v>94042</v>
      </c>
      <c r="F37" s="32">
        <v>106612</v>
      </c>
      <c r="G37" s="32">
        <v>102354</v>
      </c>
      <c r="H37" s="7">
        <v>88548</v>
      </c>
      <c r="I37" s="8">
        <v>79053</v>
      </c>
      <c r="J37" s="8">
        <v>73514</v>
      </c>
      <c r="K37" s="8">
        <v>67206</v>
      </c>
      <c r="L37" s="8">
        <v>63663</v>
      </c>
      <c r="M37" s="8">
        <v>57308</v>
      </c>
      <c r="N37" s="8">
        <v>6556</v>
      </c>
      <c r="O37" s="32">
        <v>7441</v>
      </c>
      <c r="P37" s="32">
        <v>8170</v>
      </c>
      <c r="Q37" s="32">
        <v>8067</v>
      </c>
      <c r="R37" s="9">
        <v>7672</v>
      </c>
      <c r="S37" s="9">
        <v>7086</v>
      </c>
      <c r="T37" s="9">
        <v>6738</v>
      </c>
      <c r="U37" s="9">
        <v>6350</v>
      </c>
      <c r="V37" s="8">
        <v>5873</v>
      </c>
      <c r="W37" s="8">
        <v>5585</v>
      </c>
      <c r="X37" s="25"/>
      <c r="Y37" s="36"/>
      <c r="Z37" s="36"/>
      <c r="AA37" s="36"/>
      <c r="AB37" s="36"/>
      <c r="AC37" s="36"/>
    </row>
    <row r="38" spans="1:27" s="33" customFormat="1" ht="12" customHeight="1">
      <c r="A38" s="29"/>
      <c r="B38" s="29"/>
      <c r="C38" s="37" t="s">
        <v>29</v>
      </c>
      <c r="D38" s="38">
        <v>1064</v>
      </c>
      <c r="E38" s="38">
        <v>976</v>
      </c>
      <c r="F38" s="38">
        <v>925</v>
      </c>
      <c r="G38" s="38">
        <v>859</v>
      </c>
      <c r="H38" s="10">
        <v>830</v>
      </c>
      <c r="I38" s="8">
        <v>803</v>
      </c>
      <c r="J38" s="8">
        <v>847</v>
      </c>
      <c r="K38" s="8">
        <v>811</v>
      </c>
      <c r="L38" s="8">
        <v>829</v>
      </c>
      <c r="M38" s="8">
        <v>766</v>
      </c>
      <c r="N38" s="8">
        <v>39</v>
      </c>
      <c r="O38" s="38">
        <v>33</v>
      </c>
      <c r="P38" s="38">
        <v>29</v>
      </c>
      <c r="Q38" s="38">
        <v>27</v>
      </c>
      <c r="R38" s="11">
        <v>26</v>
      </c>
      <c r="S38" s="11">
        <v>27</v>
      </c>
      <c r="T38" s="11">
        <v>28</v>
      </c>
      <c r="U38" s="11">
        <v>24</v>
      </c>
      <c r="V38" s="8">
        <v>23</v>
      </c>
      <c r="W38" s="8">
        <v>26</v>
      </c>
      <c r="X38" s="25"/>
      <c r="Y38" s="36"/>
      <c r="Z38" s="36"/>
      <c r="AA38" s="36"/>
    </row>
    <row r="39" spans="1:24" s="33" customFormat="1" ht="11.25">
      <c r="A39" s="29"/>
      <c r="B39" s="29"/>
      <c r="C39" s="39" t="s">
        <v>37</v>
      </c>
      <c r="D39" s="40">
        <v>2765</v>
      </c>
      <c r="E39" s="38">
        <v>2778</v>
      </c>
      <c r="F39" s="38">
        <v>2824</v>
      </c>
      <c r="G39" s="38">
        <v>2843</v>
      </c>
      <c r="H39" s="10">
        <v>2869</v>
      </c>
      <c r="I39" s="12">
        <v>2858</v>
      </c>
      <c r="J39" s="12">
        <v>2564</v>
      </c>
      <c r="K39" s="12">
        <v>2574</v>
      </c>
      <c r="L39" s="12">
        <v>2676</v>
      </c>
      <c r="M39" s="12">
        <v>2702</v>
      </c>
      <c r="N39" s="12">
        <v>36</v>
      </c>
      <c r="O39" s="38">
        <v>34</v>
      </c>
      <c r="P39" s="38">
        <v>32</v>
      </c>
      <c r="Q39" s="38">
        <v>32</v>
      </c>
      <c r="R39" s="11">
        <v>36</v>
      </c>
      <c r="S39" s="11">
        <v>39</v>
      </c>
      <c r="T39" s="11">
        <v>36</v>
      </c>
      <c r="U39" s="11">
        <v>41</v>
      </c>
      <c r="V39" s="12">
        <v>39</v>
      </c>
      <c r="W39" s="12">
        <v>42</v>
      </c>
      <c r="X39" s="25"/>
    </row>
    <row r="40" spans="1:24" s="33" customFormat="1" ht="11.25" customHeight="1">
      <c r="A40" s="29"/>
      <c r="B40" s="29"/>
      <c r="C40" s="34" t="s">
        <v>30</v>
      </c>
      <c r="D40" s="32">
        <v>80</v>
      </c>
      <c r="E40" s="32">
        <v>130</v>
      </c>
      <c r="F40" s="32">
        <v>147</v>
      </c>
      <c r="G40" s="32">
        <v>147</v>
      </c>
      <c r="H40" s="7">
        <v>157</v>
      </c>
      <c r="I40" s="8">
        <v>149</v>
      </c>
      <c r="J40" s="8">
        <v>151</v>
      </c>
      <c r="K40" s="8">
        <v>164</v>
      </c>
      <c r="L40" s="8">
        <v>183</v>
      </c>
      <c r="M40" s="8">
        <v>180</v>
      </c>
      <c r="N40" s="8">
        <v>1</v>
      </c>
      <c r="O40" s="32">
        <v>5</v>
      </c>
      <c r="P40" s="32">
        <v>11</v>
      </c>
      <c r="Q40" s="32">
        <v>12</v>
      </c>
      <c r="R40" s="9">
        <v>12</v>
      </c>
      <c r="S40" s="9">
        <v>13</v>
      </c>
      <c r="T40" s="9">
        <v>10</v>
      </c>
      <c r="U40" s="9">
        <v>10</v>
      </c>
      <c r="V40" s="8">
        <v>12</v>
      </c>
      <c r="W40" s="8">
        <v>14</v>
      </c>
      <c r="X40" s="25"/>
    </row>
    <row r="41" spans="1:24" s="33" customFormat="1" ht="11.25" customHeight="1">
      <c r="A41" s="29"/>
      <c r="B41" s="29"/>
      <c r="C41" s="34" t="s">
        <v>31</v>
      </c>
      <c r="D41" s="32">
        <v>18</v>
      </c>
      <c r="E41" s="32">
        <v>142</v>
      </c>
      <c r="F41" s="32">
        <v>265</v>
      </c>
      <c r="G41" s="32">
        <v>369</v>
      </c>
      <c r="H41" s="7">
        <v>451</v>
      </c>
      <c r="I41" s="8">
        <v>473</v>
      </c>
      <c r="J41" s="8">
        <v>448</v>
      </c>
      <c r="K41" s="8">
        <v>418</v>
      </c>
      <c r="L41" s="8">
        <v>368</v>
      </c>
      <c r="M41" s="8">
        <v>315</v>
      </c>
      <c r="N41" s="8">
        <v>1</v>
      </c>
      <c r="O41" s="32">
        <v>7</v>
      </c>
      <c r="P41" s="32">
        <v>10</v>
      </c>
      <c r="Q41" s="32">
        <v>13</v>
      </c>
      <c r="R41" s="9">
        <v>23</v>
      </c>
      <c r="S41" s="9">
        <v>27</v>
      </c>
      <c r="T41" s="9">
        <v>28</v>
      </c>
      <c r="U41" s="9">
        <v>29</v>
      </c>
      <c r="V41" s="8">
        <v>26</v>
      </c>
      <c r="W41" s="8">
        <v>22</v>
      </c>
      <c r="X41" s="25"/>
    </row>
    <row r="42" spans="1:24" s="33" customFormat="1" ht="11.25" customHeight="1">
      <c r="A42" s="29"/>
      <c r="B42" s="29"/>
      <c r="C42" s="34" t="s">
        <v>32</v>
      </c>
      <c r="D42" s="32">
        <v>1458</v>
      </c>
      <c r="E42" s="32">
        <v>2173</v>
      </c>
      <c r="F42" s="32">
        <v>3081</v>
      </c>
      <c r="G42" s="32">
        <v>4070</v>
      </c>
      <c r="H42" s="7">
        <v>5378</v>
      </c>
      <c r="I42" s="8">
        <v>6613</v>
      </c>
      <c r="J42" s="8">
        <v>7865</v>
      </c>
      <c r="K42" s="8">
        <v>9116</v>
      </c>
      <c r="L42" s="8">
        <v>10167</v>
      </c>
      <c r="M42" s="8">
        <v>10750</v>
      </c>
      <c r="N42" s="8">
        <v>26</v>
      </c>
      <c r="O42" s="32">
        <v>44</v>
      </c>
      <c r="P42" s="32">
        <v>69</v>
      </c>
      <c r="Q42" s="32">
        <v>92</v>
      </c>
      <c r="R42" s="9">
        <v>128</v>
      </c>
      <c r="S42" s="9">
        <v>168</v>
      </c>
      <c r="T42" s="9">
        <v>219</v>
      </c>
      <c r="U42" s="9">
        <v>267</v>
      </c>
      <c r="V42" s="8">
        <v>332</v>
      </c>
      <c r="W42" s="8">
        <v>356</v>
      </c>
      <c r="X42" s="25"/>
    </row>
    <row r="43" spans="1:24" s="33" customFormat="1" ht="11.25" customHeight="1">
      <c r="A43" s="29"/>
      <c r="B43" s="29"/>
      <c r="C43" s="34" t="s">
        <v>33</v>
      </c>
      <c r="D43" s="32">
        <v>529</v>
      </c>
      <c r="E43" s="32">
        <v>699</v>
      </c>
      <c r="F43" s="32">
        <v>890</v>
      </c>
      <c r="G43" s="32">
        <v>1014</v>
      </c>
      <c r="H43" s="7">
        <v>1102</v>
      </c>
      <c r="I43" s="8">
        <v>1149</v>
      </c>
      <c r="J43" s="8">
        <v>1215</v>
      </c>
      <c r="K43" s="8">
        <v>1319</v>
      </c>
      <c r="L43" s="8">
        <v>1466</v>
      </c>
      <c r="M43" s="8">
        <v>1576</v>
      </c>
      <c r="N43" s="8">
        <v>48</v>
      </c>
      <c r="O43" s="32">
        <v>57</v>
      </c>
      <c r="P43" s="32">
        <v>72</v>
      </c>
      <c r="Q43" s="32">
        <v>71</v>
      </c>
      <c r="R43" s="9">
        <v>60</v>
      </c>
      <c r="S43" s="9">
        <v>58</v>
      </c>
      <c r="T43" s="9">
        <v>53</v>
      </c>
      <c r="U43" s="9">
        <v>56</v>
      </c>
      <c r="V43" s="8">
        <v>62</v>
      </c>
      <c r="W43" s="8">
        <v>58</v>
      </c>
      <c r="X43" s="25"/>
    </row>
    <row r="44" spans="1:24" s="33" customFormat="1" ht="11.25" customHeight="1">
      <c r="A44" s="29"/>
      <c r="B44" s="29"/>
      <c r="C44" s="29" t="s">
        <v>34</v>
      </c>
      <c r="D44" s="41">
        <v>1121</v>
      </c>
      <c r="E44" s="41">
        <v>1191</v>
      </c>
      <c r="F44" s="41">
        <v>1197</v>
      </c>
      <c r="G44" s="41">
        <v>1238</v>
      </c>
      <c r="H44" s="13">
        <v>1256</v>
      </c>
      <c r="I44" s="14">
        <v>1312</v>
      </c>
      <c r="J44" s="15">
        <v>1105</v>
      </c>
      <c r="K44" s="15">
        <v>1224</v>
      </c>
      <c r="L44" s="15">
        <v>1237</v>
      </c>
      <c r="M44" s="15">
        <v>1349</v>
      </c>
      <c r="N44" s="15">
        <v>154</v>
      </c>
      <c r="O44" s="41">
        <v>163</v>
      </c>
      <c r="P44" s="41">
        <v>154</v>
      </c>
      <c r="Q44" s="41">
        <v>178</v>
      </c>
      <c r="R44" s="42">
        <v>170</v>
      </c>
      <c r="S44" s="16">
        <v>174</v>
      </c>
      <c r="T44" s="16">
        <v>131</v>
      </c>
      <c r="U44" s="16">
        <v>129</v>
      </c>
      <c r="V44" s="15">
        <v>151</v>
      </c>
      <c r="W44" s="15">
        <v>252</v>
      </c>
      <c r="X44" s="25"/>
    </row>
    <row r="45" spans="1:23" s="33" customFormat="1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s="24" customFormat="1" ht="11.25" customHeight="1">
      <c r="A46" s="65" t="s">
        <v>41</v>
      </c>
      <c r="B46" s="65"/>
      <c r="C46" s="65"/>
      <c r="D46" s="17">
        <v>286222</v>
      </c>
      <c r="E46" s="17">
        <v>295267</v>
      </c>
      <c r="F46" s="17">
        <v>302988</v>
      </c>
      <c r="G46" s="17">
        <v>310498</v>
      </c>
      <c r="H46" s="17">
        <v>317909</v>
      </c>
      <c r="I46" s="17">
        <v>325616</v>
      </c>
      <c r="J46" s="17">
        <v>334614</v>
      </c>
      <c r="K46" s="17">
        <v>344687</v>
      </c>
      <c r="L46" s="17">
        <v>356582</v>
      </c>
      <c r="M46" s="17">
        <v>360762</v>
      </c>
      <c r="N46" s="17">
        <v>8739</v>
      </c>
      <c r="O46" s="17">
        <v>9228</v>
      </c>
      <c r="P46" s="17">
        <v>9571</v>
      </c>
      <c r="Q46" s="17">
        <v>9868</v>
      </c>
      <c r="R46" s="17">
        <v>10219</v>
      </c>
      <c r="S46" s="17">
        <v>10409</v>
      </c>
      <c r="T46" s="17">
        <v>10258</v>
      </c>
      <c r="U46" s="17">
        <v>10724</v>
      </c>
      <c r="V46" s="17">
        <v>11059</v>
      </c>
      <c r="W46" s="17">
        <v>11349</v>
      </c>
    </row>
    <row r="47" spans="1:23" s="33" customFormat="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s="24" customFormat="1" ht="11.25" customHeight="1">
      <c r="A48" s="65" t="s">
        <v>56</v>
      </c>
      <c r="B48" s="65"/>
      <c r="C48" s="65"/>
      <c r="D48" s="17">
        <v>218932</v>
      </c>
      <c r="E48" s="17">
        <v>199033</v>
      </c>
      <c r="F48" s="17">
        <v>186811</v>
      </c>
      <c r="G48" s="17">
        <v>173486</v>
      </c>
      <c r="H48" s="17">
        <v>165000</v>
      </c>
      <c r="I48" s="17">
        <v>156095</v>
      </c>
      <c r="J48" s="17">
        <v>150563</v>
      </c>
      <c r="K48" s="17">
        <v>144704</v>
      </c>
      <c r="L48" s="17">
        <v>141549</v>
      </c>
      <c r="M48" s="17">
        <v>139220</v>
      </c>
      <c r="N48" s="17">
        <v>7893</v>
      </c>
      <c r="O48" s="17">
        <v>7231</v>
      </c>
      <c r="P48" s="17">
        <v>6604</v>
      </c>
      <c r="Q48" s="17">
        <v>6040</v>
      </c>
      <c r="R48" s="17">
        <v>5578</v>
      </c>
      <c r="S48" s="17">
        <v>5148</v>
      </c>
      <c r="T48" s="17">
        <v>4876</v>
      </c>
      <c r="U48" s="17">
        <v>4768</v>
      </c>
      <c r="V48" s="17">
        <v>4424</v>
      </c>
      <c r="W48" s="17">
        <v>4247</v>
      </c>
    </row>
    <row r="49" spans="1:23" s="24" customFormat="1" ht="11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</row>
    <row r="50" spans="1:23" s="24" customFormat="1" ht="11.25" customHeight="1">
      <c r="A50" s="65" t="s">
        <v>58</v>
      </c>
      <c r="B50" s="65"/>
      <c r="C50" s="65"/>
      <c r="D50" s="18">
        <v>492</v>
      </c>
      <c r="E50" s="18">
        <v>498.23011376192926</v>
      </c>
      <c r="F50" s="18">
        <v>504.0120626759078</v>
      </c>
      <c r="G50" s="18">
        <v>506.93641407736425</v>
      </c>
      <c r="H50" s="18">
        <v>511.30852340292176</v>
      </c>
      <c r="I50" s="18">
        <v>514.8847759474914</v>
      </c>
      <c r="J50" s="18">
        <v>516.0252402578647</v>
      </c>
      <c r="K50" s="18">
        <v>519.2276165210952</v>
      </c>
      <c r="L50" s="18">
        <v>517.4143463618991</v>
      </c>
      <c r="M50" s="18">
        <v>513.9673268918247</v>
      </c>
      <c r="N50" s="18">
        <v>592</v>
      </c>
      <c r="O50" s="18">
        <v>598.0724456850311</v>
      </c>
      <c r="P50" s="18">
        <v>601.0601926112436</v>
      </c>
      <c r="Q50" s="18">
        <v>595.3096319043602</v>
      </c>
      <c r="R50" s="18">
        <v>598.4144974545545</v>
      </c>
      <c r="S50" s="18">
        <v>600.3079473385217</v>
      </c>
      <c r="T50" s="18">
        <v>601.7510320560774</v>
      </c>
      <c r="U50" s="18">
        <v>606.5127948429946</v>
      </c>
      <c r="V50" s="18">
        <v>603.5042219541616</v>
      </c>
      <c r="W50" s="18">
        <v>605.7793486765777</v>
      </c>
    </row>
    <row r="51" spans="1:23" s="44" customFormat="1" ht="5.2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1:23" s="45" customFormat="1" ht="11.25">
      <c r="A52" s="56" t="s">
        <v>38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1:23" s="45" customFormat="1" ht="25.5" customHeight="1">
      <c r="A53" s="56" t="s">
        <v>46</v>
      </c>
      <c r="B53" s="56"/>
      <c r="C53" s="5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</row>
    <row r="54" spans="1:23" s="45" customFormat="1" ht="24.75" customHeight="1">
      <c r="A54" s="60" t="s">
        <v>39</v>
      </c>
      <c r="B54" s="60"/>
      <c r="C54" s="60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:23" s="45" customFormat="1" ht="11.25">
      <c r="A55" s="56" t="s">
        <v>40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pans="1:23" s="45" customFormat="1" ht="11.25">
      <c r="A56" s="53" t="s">
        <v>57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1:23" s="45" customFormat="1" ht="46.5" customHeight="1">
      <c r="A57" s="60" t="s">
        <v>59</v>
      </c>
      <c r="B57" s="60"/>
      <c r="C57" s="6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</row>
    <row r="58" spans="1:23" s="44" customFormat="1" ht="5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3" s="46" customFormat="1" ht="23.25" customHeight="1">
      <c r="A59" s="61" t="s">
        <v>47</v>
      </c>
      <c r="B59" s="61"/>
      <c r="C59" s="61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 s="44" customFormat="1" ht="5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1:23" s="47" customFormat="1" ht="12" customHeight="1">
      <c r="A61" s="57" t="s">
        <v>49</v>
      </c>
      <c r="B61" s="57"/>
      <c r="C61" s="57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</row>
    <row r="62" spans="1:23" s="47" customFormat="1" ht="14.25" customHeight="1">
      <c r="A62" s="53" t="s">
        <v>36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</row>
    <row r="63" spans="14:23" ht="14.25" customHeight="1">
      <c r="N63" s="2"/>
      <c r="O63" s="2"/>
      <c r="P63" s="2"/>
      <c r="R63" s="1"/>
      <c r="S63" s="1"/>
      <c r="T63" s="1"/>
      <c r="U63" s="1"/>
      <c r="W63" s="19"/>
    </row>
    <row r="64" spans="14:23" ht="14.25" customHeight="1">
      <c r="N64" s="2"/>
      <c r="O64" s="2"/>
      <c r="P64" s="2"/>
      <c r="R64" s="1"/>
      <c r="S64" s="1"/>
      <c r="T64" s="1"/>
      <c r="U64" s="1"/>
      <c r="W64" s="19"/>
    </row>
    <row r="65" spans="14:23" ht="14.25" customHeight="1">
      <c r="N65" s="2"/>
      <c r="O65" s="2"/>
      <c r="P65" s="2"/>
      <c r="R65" s="1"/>
      <c r="S65" s="1"/>
      <c r="T65" s="1"/>
      <c r="U65" s="1"/>
      <c r="W65" s="19"/>
    </row>
    <row r="66" spans="14:23" ht="14.25" customHeight="1">
      <c r="N66" s="2"/>
      <c r="O66" s="2"/>
      <c r="P66" s="2"/>
      <c r="R66" s="1"/>
      <c r="S66" s="1"/>
      <c r="T66" s="1"/>
      <c r="U66" s="1"/>
      <c r="W66" s="19"/>
    </row>
    <row r="67" spans="14:23" ht="14.25" customHeight="1">
      <c r="N67" s="2"/>
      <c r="O67" s="2"/>
      <c r="P67" s="2"/>
      <c r="R67" s="1"/>
      <c r="S67" s="1"/>
      <c r="T67" s="1"/>
      <c r="U67" s="1"/>
      <c r="W67" s="19"/>
    </row>
  </sheetData>
  <sheetProtection/>
  <mergeCells count="44">
    <mergeCell ref="A1:W1"/>
    <mergeCell ref="D2:W2"/>
    <mergeCell ref="A3:W3"/>
    <mergeCell ref="A4:W4"/>
    <mergeCell ref="N5:W5"/>
    <mergeCell ref="N6:W6"/>
    <mergeCell ref="D5:M5"/>
    <mergeCell ref="B12:C12"/>
    <mergeCell ref="B18:C18"/>
    <mergeCell ref="D54:W54"/>
    <mergeCell ref="A55:W55"/>
    <mergeCell ref="D57:W57"/>
    <mergeCell ref="D53:W53"/>
    <mergeCell ref="A56:W56"/>
    <mergeCell ref="A60:W60"/>
    <mergeCell ref="D61:W61"/>
    <mergeCell ref="D6:M6"/>
    <mergeCell ref="A2:C2"/>
    <mergeCell ref="A5:C5"/>
    <mergeCell ref="A46:C46"/>
    <mergeCell ref="A50:C50"/>
    <mergeCell ref="A53:C53"/>
    <mergeCell ref="B11:C11"/>
    <mergeCell ref="A6:C6"/>
    <mergeCell ref="A62:W62"/>
    <mergeCell ref="A49:W49"/>
    <mergeCell ref="A47:W47"/>
    <mergeCell ref="A45:W45"/>
    <mergeCell ref="A59:C59"/>
    <mergeCell ref="A61:C61"/>
    <mergeCell ref="A54:C54"/>
    <mergeCell ref="A57:C57"/>
    <mergeCell ref="A51:W51"/>
    <mergeCell ref="A52:W52"/>
    <mergeCell ref="A8:C8"/>
    <mergeCell ref="A10:C10"/>
    <mergeCell ref="A7:W7"/>
    <mergeCell ref="A58:W58"/>
    <mergeCell ref="D59:W59"/>
    <mergeCell ref="B23:C23"/>
    <mergeCell ref="B29:C29"/>
    <mergeCell ref="B35:C35"/>
    <mergeCell ref="A48:C48"/>
    <mergeCell ref="A9:C9"/>
  </mergeCells>
  <printOptions/>
  <pageMargins left="0" right="0" top="0" bottom="0" header="0" footer="0"/>
  <pageSetup horizontalDpi="1200" verticalDpi="1200" orientation="landscape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Parco dei veicoli stradali1 al 30 settembre2, secondo il genere di veicoli, e tasso di motorizzazione, in Svizzera e in Ticino, dal 2000</dc:title>
  <dc:subject/>
  <dc:creator>Piazzini Laura</dc:creator>
  <cp:keywords/>
  <dc:description/>
  <cp:lastModifiedBy>Oberti Gallo Alessandra / fust009</cp:lastModifiedBy>
  <cp:lastPrinted>2012-10-24T11:23:28Z</cp:lastPrinted>
  <dcterms:created xsi:type="dcterms:W3CDTF">2003-12-30T06:37:56Z</dcterms:created>
  <dcterms:modified xsi:type="dcterms:W3CDTF">2024-02-01T07:50:47Z</dcterms:modified>
  <cp:category/>
  <cp:version/>
  <cp:contentType/>
  <cp:contentStatus/>
</cp:coreProperties>
</file>