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TAT\Cds\GCds\Annuari\Comuni\2022\Tabelle aggiornate\06 Industria\"/>
    </mc:Choice>
  </mc:AlternateContent>
  <bookViews>
    <workbookView xWindow="-15" yWindow="5760" windowWidth="19170" windowHeight="5820"/>
  </bookViews>
  <sheets>
    <sheet name="Serie dal 1995" sheetId="1" r:id="rId1"/>
  </sheets>
  <definedNames>
    <definedName name="_xlnm.Print_Titles" localSheetId="0">'Serie dal 1995'!$1:$8</definedName>
  </definedNames>
  <calcPr calcId="162913"/>
</workbook>
</file>

<file path=xl/calcChain.xml><?xml version="1.0" encoding="utf-8"?>
<calcChain xmlns="http://schemas.openxmlformats.org/spreadsheetml/2006/main">
  <c r="K265" i="1" l="1"/>
  <c r="K266" i="1"/>
  <c r="K267" i="1"/>
  <c r="K268" i="1"/>
  <c r="K255" i="1"/>
  <c r="K256" i="1"/>
  <c r="K257" i="1"/>
  <c r="K258" i="1"/>
  <c r="K259" i="1"/>
  <c r="K260" i="1"/>
  <c r="K261" i="1"/>
  <c r="K262" i="1"/>
  <c r="K234" i="1"/>
  <c r="K227" i="1"/>
  <c r="K219" i="1"/>
  <c r="K199" i="1"/>
  <c r="K189" i="1"/>
  <c r="K148" i="1"/>
  <c r="K83" i="1"/>
  <c r="K57" i="1"/>
  <c r="K13" i="1"/>
  <c r="K14" i="1"/>
  <c r="K15" i="1"/>
  <c r="K17" i="1"/>
  <c r="K16" i="1" s="1"/>
  <c r="K18" i="1"/>
  <c r="K19" i="1"/>
  <c r="K20" i="1"/>
  <c r="K23" i="1"/>
  <c r="K24" i="1"/>
  <c r="K26" i="1"/>
  <c r="K25" i="1" s="1"/>
  <c r="K27" i="1"/>
  <c r="K29" i="1"/>
  <c r="K28" i="1" s="1"/>
  <c r="K30" i="1"/>
  <c r="K31" i="1"/>
  <c r="K33" i="1"/>
  <c r="K34" i="1"/>
  <c r="K35" i="1"/>
  <c r="K38" i="1"/>
  <c r="K37" i="1" s="1"/>
  <c r="K39" i="1"/>
  <c r="K42" i="1"/>
  <c r="K44" i="1"/>
  <c r="K45" i="1"/>
  <c r="K46" i="1"/>
  <c r="K48" i="1"/>
  <c r="K47" i="1" s="1"/>
  <c r="K49" i="1"/>
  <c r="K50" i="1"/>
  <c r="K53" i="1"/>
  <c r="K54" i="1"/>
  <c r="K52" i="1" s="1"/>
  <c r="K55" i="1"/>
  <c r="R268" i="1"/>
  <c r="Q268" i="1"/>
  <c r="P268" i="1"/>
  <c r="O268" i="1"/>
  <c r="N268" i="1"/>
  <c r="M268" i="1"/>
  <c r="L268" i="1"/>
  <c r="J268" i="1"/>
  <c r="I268" i="1"/>
  <c r="H268" i="1"/>
  <c r="G268" i="1"/>
  <c r="F268" i="1"/>
  <c r="E268" i="1"/>
  <c r="D268" i="1"/>
  <c r="C268" i="1"/>
  <c r="R267" i="1"/>
  <c r="Q267" i="1"/>
  <c r="P267" i="1"/>
  <c r="O267" i="1"/>
  <c r="N267" i="1"/>
  <c r="M267" i="1"/>
  <c r="L267" i="1"/>
  <c r="J267" i="1"/>
  <c r="I267" i="1"/>
  <c r="H267" i="1"/>
  <c r="G267" i="1"/>
  <c r="F267" i="1"/>
  <c r="E267" i="1"/>
  <c r="D267" i="1"/>
  <c r="C267" i="1"/>
  <c r="R266" i="1"/>
  <c r="Q266" i="1"/>
  <c r="P266" i="1"/>
  <c r="O266" i="1"/>
  <c r="O264" i="1" s="1"/>
  <c r="N266" i="1"/>
  <c r="M266" i="1"/>
  <c r="L266" i="1"/>
  <c r="J266" i="1"/>
  <c r="I266" i="1"/>
  <c r="H266" i="1"/>
  <c r="G266" i="1"/>
  <c r="F266" i="1"/>
  <c r="E266" i="1"/>
  <c r="D266" i="1"/>
  <c r="C266" i="1"/>
  <c r="R265" i="1"/>
  <c r="Q265" i="1"/>
  <c r="P265" i="1"/>
  <c r="O265" i="1"/>
  <c r="N265" i="1"/>
  <c r="M265" i="1"/>
  <c r="L265" i="1"/>
  <c r="J265" i="1"/>
  <c r="I265" i="1"/>
  <c r="H265" i="1"/>
  <c r="G265" i="1"/>
  <c r="F265" i="1"/>
  <c r="E265" i="1"/>
  <c r="D265" i="1"/>
  <c r="C265" i="1"/>
  <c r="R262" i="1"/>
  <c r="Q262" i="1"/>
  <c r="P262" i="1"/>
  <c r="O262" i="1"/>
  <c r="N262" i="1"/>
  <c r="M262" i="1"/>
  <c r="L262" i="1"/>
  <c r="J262" i="1"/>
  <c r="I262" i="1"/>
  <c r="H262" i="1"/>
  <c r="G262" i="1"/>
  <c r="F262" i="1"/>
  <c r="E262" i="1"/>
  <c r="D262" i="1"/>
  <c r="C262" i="1"/>
  <c r="R261" i="1"/>
  <c r="Q261" i="1"/>
  <c r="P261" i="1"/>
  <c r="O261" i="1"/>
  <c r="N261" i="1"/>
  <c r="M261" i="1"/>
  <c r="L261" i="1"/>
  <c r="J261" i="1"/>
  <c r="I261" i="1"/>
  <c r="H261" i="1"/>
  <c r="G261" i="1"/>
  <c r="F261" i="1"/>
  <c r="E261" i="1"/>
  <c r="D261" i="1"/>
  <c r="C261" i="1"/>
  <c r="R260" i="1"/>
  <c r="Q260" i="1"/>
  <c r="P260" i="1"/>
  <c r="O260" i="1"/>
  <c r="N260" i="1"/>
  <c r="M260" i="1"/>
  <c r="L260" i="1"/>
  <c r="J260" i="1"/>
  <c r="I260" i="1"/>
  <c r="H260" i="1"/>
  <c r="G260" i="1"/>
  <c r="F260" i="1"/>
  <c r="E260" i="1"/>
  <c r="D260" i="1"/>
  <c r="C260" i="1"/>
  <c r="R259" i="1"/>
  <c r="Q259" i="1"/>
  <c r="P259" i="1"/>
  <c r="O259" i="1"/>
  <c r="N259" i="1"/>
  <c r="M259" i="1"/>
  <c r="L259" i="1"/>
  <c r="J259" i="1"/>
  <c r="I259" i="1"/>
  <c r="H259" i="1"/>
  <c r="G259" i="1"/>
  <c r="F259" i="1"/>
  <c r="E259" i="1"/>
  <c r="D259" i="1"/>
  <c r="C259" i="1"/>
  <c r="R258" i="1"/>
  <c r="Q258" i="1"/>
  <c r="P258" i="1"/>
  <c r="O258" i="1"/>
  <c r="N258" i="1"/>
  <c r="M258" i="1"/>
  <c r="L258" i="1"/>
  <c r="J258" i="1"/>
  <c r="I258" i="1"/>
  <c r="I254" i="1" s="1"/>
  <c r="H258" i="1"/>
  <c r="G258" i="1"/>
  <c r="F258" i="1"/>
  <c r="E258" i="1"/>
  <c r="E254" i="1" s="1"/>
  <c r="D258" i="1"/>
  <c r="C258" i="1"/>
  <c r="R257" i="1"/>
  <c r="Q257" i="1"/>
  <c r="P257" i="1"/>
  <c r="O257" i="1"/>
  <c r="N257" i="1"/>
  <c r="M257" i="1"/>
  <c r="L257" i="1"/>
  <c r="J257" i="1"/>
  <c r="I257" i="1"/>
  <c r="H257" i="1"/>
  <c r="G257" i="1"/>
  <c r="F257" i="1"/>
  <c r="E257" i="1"/>
  <c r="D257" i="1"/>
  <c r="C257" i="1"/>
  <c r="R256" i="1"/>
  <c r="Q256" i="1"/>
  <c r="P256" i="1"/>
  <c r="O256" i="1"/>
  <c r="N256" i="1"/>
  <c r="N254" i="1" s="1"/>
  <c r="M256" i="1"/>
  <c r="L256" i="1"/>
  <c r="J256" i="1"/>
  <c r="I256" i="1"/>
  <c r="H256" i="1"/>
  <c r="G256" i="1"/>
  <c r="F256" i="1"/>
  <c r="E256" i="1"/>
  <c r="D256" i="1"/>
  <c r="C256" i="1"/>
  <c r="R255" i="1"/>
  <c r="Q255" i="1"/>
  <c r="P255" i="1"/>
  <c r="O255" i="1"/>
  <c r="O254" i="1" s="1"/>
  <c r="N255" i="1"/>
  <c r="M255" i="1"/>
  <c r="L255" i="1"/>
  <c r="J255" i="1"/>
  <c r="J254" i="1" s="1"/>
  <c r="I255" i="1"/>
  <c r="H255" i="1"/>
  <c r="G255" i="1"/>
  <c r="F255" i="1"/>
  <c r="F254" i="1" s="1"/>
  <c r="E255" i="1"/>
  <c r="D255" i="1"/>
  <c r="C255" i="1"/>
  <c r="R254" i="1"/>
  <c r="R234" i="1"/>
  <c r="Q234" i="1"/>
  <c r="P234" i="1"/>
  <c r="O234" i="1"/>
  <c r="N234" i="1"/>
  <c r="M234" i="1"/>
  <c r="L234" i="1"/>
  <c r="J234" i="1"/>
  <c r="I234" i="1"/>
  <c r="H234" i="1"/>
  <c r="G234" i="1"/>
  <c r="F234" i="1"/>
  <c r="E234" i="1"/>
  <c r="D234" i="1"/>
  <c r="C234" i="1"/>
  <c r="R227" i="1"/>
  <c r="Q227" i="1"/>
  <c r="P227" i="1"/>
  <c r="O227" i="1"/>
  <c r="N227" i="1"/>
  <c r="M227" i="1"/>
  <c r="L227" i="1"/>
  <c r="J227" i="1"/>
  <c r="I227" i="1"/>
  <c r="H227" i="1"/>
  <c r="G227" i="1"/>
  <c r="F227" i="1"/>
  <c r="E227" i="1"/>
  <c r="D227" i="1"/>
  <c r="C227" i="1"/>
  <c r="R219" i="1"/>
  <c r="Q219" i="1"/>
  <c r="P219" i="1"/>
  <c r="O219" i="1"/>
  <c r="N219" i="1"/>
  <c r="M219" i="1"/>
  <c r="L219" i="1"/>
  <c r="J219" i="1"/>
  <c r="I219" i="1"/>
  <c r="H219" i="1"/>
  <c r="G219" i="1"/>
  <c r="F219" i="1"/>
  <c r="E219" i="1"/>
  <c r="D219" i="1"/>
  <c r="C219" i="1"/>
  <c r="R199" i="1"/>
  <c r="Q199" i="1"/>
  <c r="P199" i="1"/>
  <c r="O199" i="1"/>
  <c r="N199" i="1"/>
  <c r="M199" i="1"/>
  <c r="L199" i="1"/>
  <c r="J199" i="1"/>
  <c r="I199" i="1"/>
  <c r="H199" i="1"/>
  <c r="G199" i="1"/>
  <c r="F199" i="1"/>
  <c r="E199" i="1"/>
  <c r="D199" i="1"/>
  <c r="C199" i="1"/>
  <c r="R189" i="1"/>
  <c r="Q189" i="1"/>
  <c r="P189" i="1"/>
  <c r="O189" i="1"/>
  <c r="N189" i="1"/>
  <c r="M189" i="1"/>
  <c r="L189" i="1"/>
  <c r="J189" i="1"/>
  <c r="I189" i="1"/>
  <c r="H189" i="1"/>
  <c r="G189" i="1"/>
  <c r="F189" i="1"/>
  <c r="E189" i="1"/>
  <c r="D189" i="1"/>
  <c r="C189" i="1"/>
  <c r="R148" i="1"/>
  <c r="Q148" i="1"/>
  <c r="P148" i="1"/>
  <c r="O148" i="1"/>
  <c r="N148" i="1"/>
  <c r="M148" i="1"/>
  <c r="L148" i="1"/>
  <c r="J148" i="1"/>
  <c r="I148" i="1"/>
  <c r="H148" i="1"/>
  <c r="G148" i="1"/>
  <c r="F148" i="1"/>
  <c r="E148" i="1"/>
  <c r="D148" i="1"/>
  <c r="C148" i="1"/>
  <c r="R83" i="1"/>
  <c r="Q83" i="1"/>
  <c r="P83" i="1"/>
  <c r="O83" i="1"/>
  <c r="N83" i="1"/>
  <c r="M83" i="1"/>
  <c r="L83" i="1"/>
  <c r="J83" i="1"/>
  <c r="I83" i="1"/>
  <c r="H83" i="1"/>
  <c r="G83" i="1"/>
  <c r="F83" i="1"/>
  <c r="E83" i="1"/>
  <c r="D83" i="1"/>
  <c r="C83" i="1"/>
  <c r="R57" i="1"/>
  <c r="Q57" i="1"/>
  <c r="P57" i="1"/>
  <c r="O57" i="1"/>
  <c r="N57" i="1"/>
  <c r="M57" i="1"/>
  <c r="L57" i="1"/>
  <c r="J57" i="1"/>
  <c r="I57" i="1"/>
  <c r="H57" i="1"/>
  <c r="G57" i="1"/>
  <c r="F57" i="1"/>
  <c r="E57" i="1"/>
  <c r="D57" i="1"/>
  <c r="C57" i="1"/>
  <c r="R55" i="1"/>
  <c r="Q55" i="1"/>
  <c r="P55" i="1"/>
  <c r="O55" i="1"/>
  <c r="N55" i="1"/>
  <c r="M55" i="1"/>
  <c r="L55" i="1"/>
  <c r="J55" i="1"/>
  <c r="I55" i="1"/>
  <c r="H55" i="1"/>
  <c r="G55" i="1"/>
  <c r="F55" i="1"/>
  <c r="E55" i="1"/>
  <c r="D55" i="1"/>
  <c r="C55" i="1"/>
  <c r="R54" i="1"/>
  <c r="Q54" i="1"/>
  <c r="P54" i="1"/>
  <c r="O54" i="1"/>
  <c r="N54" i="1"/>
  <c r="M54" i="1"/>
  <c r="L54" i="1"/>
  <c r="J54" i="1"/>
  <c r="I54" i="1"/>
  <c r="H54" i="1"/>
  <c r="G54" i="1"/>
  <c r="F54" i="1"/>
  <c r="E54" i="1"/>
  <c r="D54" i="1"/>
  <c r="C54" i="1"/>
  <c r="R53" i="1"/>
  <c r="R52" i="1" s="1"/>
  <c r="Q53" i="1"/>
  <c r="P53" i="1"/>
  <c r="O53" i="1"/>
  <c r="N53" i="1"/>
  <c r="M53" i="1"/>
  <c r="L53" i="1"/>
  <c r="J53" i="1"/>
  <c r="I53" i="1"/>
  <c r="I52" i="1" s="1"/>
  <c r="H53" i="1"/>
  <c r="G53" i="1"/>
  <c r="F53" i="1"/>
  <c r="E53" i="1"/>
  <c r="E52" i="1" s="1"/>
  <c r="D53" i="1"/>
  <c r="C53" i="1"/>
  <c r="N52" i="1"/>
  <c r="R50" i="1"/>
  <c r="Q50" i="1"/>
  <c r="P50" i="1"/>
  <c r="O50" i="1"/>
  <c r="N50" i="1"/>
  <c r="M50" i="1"/>
  <c r="L50" i="1"/>
  <c r="J50" i="1"/>
  <c r="I50" i="1"/>
  <c r="H50" i="1"/>
  <c r="G50" i="1"/>
  <c r="F50" i="1"/>
  <c r="E50" i="1"/>
  <c r="D50" i="1"/>
  <c r="C50" i="1"/>
  <c r="R49" i="1"/>
  <c r="Q49" i="1"/>
  <c r="P49" i="1"/>
  <c r="O49" i="1"/>
  <c r="N49" i="1"/>
  <c r="N47" i="1" s="1"/>
  <c r="M49" i="1"/>
  <c r="L49" i="1"/>
  <c r="J49" i="1"/>
  <c r="I49" i="1"/>
  <c r="H49" i="1"/>
  <c r="G49" i="1"/>
  <c r="F49" i="1"/>
  <c r="E49" i="1"/>
  <c r="E47" i="1" s="1"/>
  <c r="D49" i="1"/>
  <c r="C49" i="1"/>
  <c r="R48" i="1"/>
  <c r="Q48" i="1"/>
  <c r="P48" i="1"/>
  <c r="O48" i="1"/>
  <c r="O47" i="1" s="1"/>
  <c r="N48" i="1"/>
  <c r="M48" i="1"/>
  <c r="L48" i="1"/>
  <c r="J48" i="1"/>
  <c r="J47" i="1" s="1"/>
  <c r="I48" i="1"/>
  <c r="H48" i="1"/>
  <c r="G48" i="1"/>
  <c r="F48" i="1"/>
  <c r="F47" i="1" s="1"/>
  <c r="E48" i="1"/>
  <c r="D48" i="1"/>
  <c r="C48" i="1"/>
  <c r="R47" i="1"/>
  <c r="I47" i="1"/>
  <c r="R46" i="1"/>
  <c r="Q46" i="1"/>
  <c r="P46" i="1"/>
  <c r="O46" i="1"/>
  <c r="N46" i="1"/>
  <c r="N43" i="1" s="1"/>
  <c r="M46" i="1"/>
  <c r="L46" i="1"/>
  <c r="J46" i="1"/>
  <c r="I46" i="1"/>
  <c r="H46" i="1"/>
  <c r="G46" i="1"/>
  <c r="F46" i="1"/>
  <c r="E46" i="1"/>
  <c r="D46" i="1"/>
  <c r="C46" i="1"/>
  <c r="R45" i="1"/>
  <c r="Q45" i="1"/>
  <c r="Q43" i="1" s="1"/>
  <c r="P45" i="1"/>
  <c r="O45" i="1"/>
  <c r="N45" i="1"/>
  <c r="M45" i="1"/>
  <c r="M43" i="1" s="1"/>
  <c r="L45" i="1"/>
  <c r="J45" i="1"/>
  <c r="I45" i="1"/>
  <c r="H45" i="1"/>
  <c r="H43" i="1" s="1"/>
  <c r="G45" i="1"/>
  <c r="F45" i="1"/>
  <c r="E45" i="1"/>
  <c r="D45" i="1"/>
  <c r="D43" i="1" s="1"/>
  <c r="C45" i="1"/>
  <c r="R44" i="1"/>
  <c r="R43" i="1" s="1"/>
  <c r="Q44" i="1"/>
  <c r="P44" i="1"/>
  <c r="P43" i="1" s="1"/>
  <c r="O44" i="1"/>
  <c r="N44" i="1"/>
  <c r="M44" i="1"/>
  <c r="L44" i="1"/>
  <c r="L43" i="1" s="1"/>
  <c r="J44" i="1"/>
  <c r="I44" i="1"/>
  <c r="I43" i="1" s="1"/>
  <c r="H44" i="1"/>
  <c r="G44" i="1"/>
  <c r="G43" i="1" s="1"/>
  <c r="F44" i="1"/>
  <c r="E44" i="1"/>
  <c r="D44" i="1"/>
  <c r="C44" i="1"/>
  <c r="C43" i="1" s="1"/>
  <c r="E43" i="1"/>
  <c r="R42" i="1"/>
  <c r="Q42" i="1"/>
  <c r="P42" i="1"/>
  <c r="O42" i="1"/>
  <c r="N42" i="1"/>
  <c r="M42" i="1"/>
  <c r="L42" i="1"/>
  <c r="J42" i="1"/>
  <c r="I42" i="1"/>
  <c r="H42" i="1"/>
  <c r="G42" i="1"/>
  <c r="F42" i="1"/>
  <c r="E42" i="1"/>
  <c r="D42" i="1"/>
  <c r="C42" i="1"/>
  <c r="R39" i="1"/>
  <c r="Q39" i="1"/>
  <c r="Q37" i="1" s="1"/>
  <c r="P39" i="1"/>
  <c r="O39" i="1"/>
  <c r="N39" i="1"/>
  <c r="M39" i="1"/>
  <c r="L39" i="1"/>
  <c r="J39" i="1"/>
  <c r="I39" i="1"/>
  <c r="H39" i="1"/>
  <c r="H37" i="1" s="1"/>
  <c r="G39" i="1"/>
  <c r="F39" i="1"/>
  <c r="E39" i="1"/>
  <c r="D39" i="1"/>
  <c r="C39" i="1"/>
  <c r="R38" i="1"/>
  <c r="R37" i="1" s="1"/>
  <c r="Q38" i="1"/>
  <c r="P38" i="1"/>
  <c r="O38" i="1"/>
  <c r="N38" i="1"/>
  <c r="N37" i="1" s="1"/>
  <c r="M38" i="1"/>
  <c r="L38" i="1"/>
  <c r="J38" i="1"/>
  <c r="I38" i="1"/>
  <c r="I37" i="1" s="1"/>
  <c r="H38" i="1"/>
  <c r="G38" i="1"/>
  <c r="F38" i="1"/>
  <c r="E38" i="1"/>
  <c r="E37" i="1" s="1"/>
  <c r="D38" i="1"/>
  <c r="C38" i="1"/>
  <c r="M37" i="1"/>
  <c r="D37" i="1"/>
  <c r="R35" i="1"/>
  <c r="Q35" i="1"/>
  <c r="P35" i="1"/>
  <c r="O35" i="1"/>
  <c r="N35" i="1"/>
  <c r="M35" i="1"/>
  <c r="L35" i="1"/>
  <c r="J35" i="1"/>
  <c r="I35" i="1"/>
  <c r="H35" i="1"/>
  <c r="H32" i="1" s="1"/>
  <c r="G35" i="1"/>
  <c r="F35" i="1"/>
  <c r="E35" i="1"/>
  <c r="D35" i="1"/>
  <c r="C35" i="1"/>
  <c r="R34" i="1"/>
  <c r="Q34" i="1"/>
  <c r="P34" i="1"/>
  <c r="P32" i="1" s="1"/>
  <c r="O34" i="1"/>
  <c r="N34" i="1"/>
  <c r="M34" i="1"/>
  <c r="L34" i="1"/>
  <c r="L32" i="1" s="1"/>
  <c r="J34" i="1"/>
  <c r="I34" i="1"/>
  <c r="H34" i="1"/>
  <c r="G34" i="1"/>
  <c r="G32" i="1" s="1"/>
  <c r="F34" i="1"/>
  <c r="E34" i="1"/>
  <c r="D34" i="1"/>
  <c r="C34" i="1"/>
  <c r="C32" i="1" s="1"/>
  <c r="R33" i="1"/>
  <c r="Q33" i="1"/>
  <c r="P33" i="1"/>
  <c r="O33" i="1"/>
  <c r="O32" i="1" s="1"/>
  <c r="N33" i="1"/>
  <c r="M33" i="1"/>
  <c r="M32" i="1" s="1"/>
  <c r="L33" i="1"/>
  <c r="J33" i="1"/>
  <c r="J32" i="1" s="1"/>
  <c r="I33" i="1"/>
  <c r="H33" i="1"/>
  <c r="G33" i="1"/>
  <c r="F33" i="1"/>
  <c r="F32" i="1" s="1"/>
  <c r="E33" i="1"/>
  <c r="D33" i="1"/>
  <c r="D32" i="1" s="1"/>
  <c r="C33" i="1"/>
  <c r="Q32" i="1"/>
  <c r="R31" i="1"/>
  <c r="Q31" i="1"/>
  <c r="P31" i="1"/>
  <c r="O31" i="1"/>
  <c r="N31" i="1"/>
  <c r="M31" i="1"/>
  <c r="L31" i="1"/>
  <c r="J31" i="1"/>
  <c r="I31" i="1"/>
  <c r="H31" i="1"/>
  <c r="G31" i="1"/>
  <c r="F31" i="1"/>
  <c r="E31" i="1"/>
  <c r="D31" i="1"/>
  <c r="C31" i="1"/>
  <c r="R30" i="1"/>
  <c r="Q30" i="1"/>
  <c r="P30" i="1"/>
  <c r="O30" i="1"/>
  <c r="N30" i="1"/>
  <c r="M30" i="1"/>
  <c r="M28" i="1" s="1"/>
  <c r="L30" i="1"/>
  <c r="J30" i="1"/>
  <c r="I30" i="1"/>
  <c r="H30" i="1"/>
  <c r="H28" i="1" s="1"/>
  <c r="G30" i="1"/>
  <c r="F30" i="1"/>
  <c r="E30" i="1"/>
  <c r="D30" i="1"/>
  <c r="C30" i="1"/>
  <c r="R29" i="1"/>
  <c r="R28" i="1" s="1"/>
  <c r="Q29" i="1"/>
  <c r="Q28" i="1" s="1"/>
  <c r="P29" i="1"/>
  <c r="O29" i="1"/>
  <c r="N29" i="1"/>
  <c r="N28" i="1" s="1"/>
  <c r="M29" i="1"/>
  <c r="L29" i="1"/>
  <c r="J29" i="1"/>
  <c r="I29" i="1"/>
  <c r="I28" i="1" s="1"/>
  <c r="H29" i="1"/>
  <c r="G29" i="1"/>
  <c r="F29" i="1"/>
  <c r="E29" i="1"/>
  <c r="E28" i="1" s="1"/>
  <c r="D29" i="1"/>
  <c r="C29" i="1"/>
  <c r="D28" i="1"/>
  <c r="R27" i="1"/>
  <c r="Q27" i="1"/>
  <c r="Q25" i="1" s="1"/>
  <c r="P27" i="1"/>
  <c r="O27" i="1"/>
  <c r="N27" i="1"/>
  <c r="M27" i="1"/>
  <c r="M25" i="1" s="1"/>
  <c r="L27" i="1"/>
  <c r="J27" i="1"/>
  <c r="I27" i="1"/>
  <c r="H27" i="1"/>
  <c r="H25" i="1" s="1"/>
  <c r="G27" i="1"/>
  <c r="F27" i="1"/>
  <c r="E27" i="1"/>
  <c r="D27" i="1"/>
  <c r="D25" i="1" s="1"/>
  <c r="C27" i="1"/>
  <c r="R26" i="1"/>
  <c r="R25" i="1" s="1"/>
  <c r="Q26" i="1"/>
  <c r="P26" i="1"/>
  <c r="O26" i="1"/>
  <c r="N26" i="1"/>
  <c r="M26" i="1"/>
  <c r="L26" i="1"/>
  <c r="J26" i="1"/>
  <c r="I26" i="1"/>
  <c r="I25" i="1" s="1"/>
  <c r="H26" i="1"/>
  <c r="G26" i="1"/>
  <c r="F26" i="1"/>
  <c r="E26" i="1"/>
  <c r="E25" i="1" s="1"/>
  <c r="D26" i="1"/>
  <c r="C26" i="1"/>
  <c r="N25" i="1"/>
  <c r="R24" i="1"/>
  <c r="Q24" i="1"/>
  <c r="P24" i="1"/>
  <c r="O24" i="1"/>
  <c r="N24" i="1"/>
  <c r="M24" i="1"/>
  <c r="L24" i="1"/>
  <c r="J24" i="1"/>
  <c r="I24" i="1"/>
  <c r="H24" i="1"/>
  <c r="G24" i="1"/>
  <c r="F24" i="1"/>
  <c r="E24" i="1"/>
  <c r="D24" i="1"/>
  <c r="C24" i="1"/>
  <c r="R23" i="1"/>
  <c r="Q23" i="1"/>
  <c r="P23" i="1"/>
  <c r="O23" i="1"/>
  <c r="N23" i="1"/>
  <c r="M23" i="1"/>
  <c r="L23" i="1"/>
  <c r="J23" i="1"/>
  <c r="I23" i="1"/>
  <c r="H23" i="1"/>
  <c r="G23" i="1"/>
  <c r="F23" i="1"/>
  <c r="E23" i="1"/>
  <c r="D23" i="1"/>
  <c r="C23" i="1"/>
  <c r="R20" i="1"/>
  <c r="Q20" i="1"/>
  <c r="P20" i="1"/>
  <c r="O20" i="1"/>
  <c r="N20" i="1"/>
  <c r="M20" i="1"/>
  <c r="L20" i="1"/>
  <c r="J20" i="1"/>
  <c r="I20" i="1"/>
  <c r="H20" i="1"/>
  <c r="G20" i="1"/>
  <c r="F20" i="1"/>
  <c r="E20" i="1"/>
  <c r="D20" i="1"/>
  <c r="C20" i="1"/>
  <c r="R19" i="1"/>
  <c r="Q19" i="1"/>
  <c r="P19" i="1"/>
  <c r="O19" i="1"/>
  <c r="N19" i="1"/>
  <c r="N16" i="1" s="1"/>
  <c r="M19" i="1"/>
  <c r="L19" i="1"/>
  <c r="J19" i="1"/>
  <c r="I19" i="1"/>
  <c r="H19" i="1"/>
  <c r="G19" i="1"/>
  <c r="F19" i="1"/>
  <c r="E19" i="1"/>
  <c r="D19" i="1"/>
  <c r="C19" i="1"/>
  <c r="R18" i="1"/>
  <c r="Q18" i="1"/>
  <c r="P18" i="1"/>
  <c r="O18" i="1"/>
  <c r="N18" i="1"/>
  <c r="M18" i="1"/>
  <c r="L18" i="1"/>
  <c r="J18" i="1"/>
  <c r="I18" i="1"/>
  <c r="H18" i="1"/>
  <c r="G18" i="1"/>
  <c r="F18" i="1"/>
  <c r="E18" i="1"/>
  <c r="D18" i="1"/>
  <c r="C18" i="1"/>
  <c r="R17" i="1"/>
  <c r="R16" i="1" s="1"/>
  <c r="Q17" i="1"/>
  <c r="P17" i="1"/>
  <c r="O17" i="1"/>
  <c r="N17" i="1"/>
  <c r="M17" i="1"/>
  <c r="L17" i="1"/>
  <c r="J17" i="1"/>
  <c r="I17" i="1"/>
  <c r="I16" i="1" s="1"/>
  <c r="H17" i="1"/>
  <c r="G17" i="1"/>
  <c r="F17" i="1"/>
  <c r="E17" i="1"/>
  <c r="D17" i="1"/>
  <c r="C17" i="1"/>
  <c r="E16" i="1"/>
  <c r="R15" i="1"/>
  <c r="Q15" i="1"/>
  <c r="P15" i="1"/>
  <c r="O15" i="1"/>
  <c r="N15" i="1"/>
  <c r="M15" i="1"/>
  <c r="L15" i="1"/>
  <c r="J15" i="1"/>
  <c r="I15" i="1"/>
  <c r="H15" i="1"/>
  <c r="G15" i="1"/>
  <c r="F15" i="1"/>
  <c r="F12" i="1" s="1"/>
  <c r="E15" i="1"/>
  <c r="D15" i="1"/>
  <c r="C15" i="1"/>
  <c r="R14" i="1"/>
  <c r="R12" i="1" s="1"/>
  <c r="Q14" i="1"/>
  <c r="P14" i="1"/>
  <c r="O14" i="1"/>
  <c r="N14" i="1"/>
  <c r="M14" i="1"/>
  <c r="L14" i="1"/>
  <c r="J14" i="1"/>
  <c r="I14" i="1"/>
  <c r="H14" i="1"/>
  <c r="G14" i="1"/>
  <c r="F14" i="1"/>
  <c r="E14" i="1"/>
  <c r="E12" i="1" s="1"/>
  <c r="E11" i="1" s="1"/>
  <c r="D14" i="1"/>
  <c r="C14" i="1"/>
  <c r="R13" i="1"/>
  <c r="Q13" i="1"/>
  <c r="P13" i="1"/>
  <c r="O13" i="1"/>
  <c r="O12" i="1" s="1"/>
  <c r="N13" i="1"/>
  <c r="M13" i="1"/>
  <c r="L13" i="1"/>
  <c r="J13" i="1"/>
  <c r="I13" i="1"/>
  <c r="I12" i="1" s="1"/>
  <c r="H13" i="1"/>
  <c r="G13" i="1"/>
  <c r="F13" i="1"/>
  <c r="E13" i="1"/>
  <c r="D13" i="1"/>
  <c r="C13" i="1"/>
  <c r="N12" i="1"/>
  <c r="R11" i="1" l="1"/>
  <c r="I11" i="1"/>
  <c r="F25" i="1"/>
  <c r="J25" i="1"/>
  <c r="O25" i="1"/>
  <c r="C37" i="1"/>
  <c r="G37" i="1"/>
  <c r="L37" i="1"/>
  <c r="P37" i="1"/>
  <c r="C47" i="1"/>
  <c r="C41" i="1" s="1"/>
  <c r="G47" i="1"/>
  <c r="G41" i="1" s="1"/>
  <c r="L47" i="1"/>
  <c r="L41" i="1" s="1"/>
  <c r="P47" i="1"/>
  <c r="P41" i="1" s="1"/>
  <c r="D47" i="1"/>
  <c r="H47" i="1"/>
  <c r="M47" i="1"/>
  <c r="Q47" i="1"/>
  <c r="F52" i="1"/>
  <c r="J52" i="1"/>
  <c r="O52" i="1"/>
  <c r="N11" i="1"/>
  <c r="J12" i="1"/>
  <c r="C264" i="1"/>
  <c r="G264" i="1"/>
  <c r="L264" i="1"/>
  <c r="P264" i="1"/>
  <c r="F264" i="1"/>
  <c r="J264" i="1"/>
  <c r="F16" i="1"/>
  <c r="J16" i="1"/>
  <c r="O16" i="1"/>
  <c r="O11" i="1" s="1"/>
  <c r="C28" i="1"/>
  <c r="C22" i="1" s="1"/>
  <c r="G28" i="1"/>
  <c r="L28" i="1"/>
  <c r="P28" i="1"/>
  <c r="E32" i="1"/>
  <c r="E22" i="1" s="1"/>
  <c r="E9" i="1" s="1"/>
  <c r="I32" i="1"/>
  <c r="I22" i="1" s="1"/>
  <c r="N32" i="1"/>
  <c r="R32" i="1"/>
  <c r="R22" i="1" s="1"/>
  <c r="R41" i="1"/>
  <c r="F43" i="1"/>
  <c r="F41" i="1" s="1"/>
  <c r="J43" i="1"/>
  <c r="J41" i="1" s="1"/>
  <c r="O43" i="1"/>
  <c r="O41" i="1" s="1"/>
  <c r="K43" i="1"/>
  <c r="K41" i="1" s="1"/>
  <c r="K12" i="1"/>
  <c r="C16" i="1"/>
  <c r="H16" i="1"/>
  <c r="Q22" i="1"/>
  <c r="N22" i="1"/>
  <c r="F11" i="1"/>
  <c r="L16" i="1"/>
  <c r="D16" i="1"/>
  <c r="Q16" i="1"/>
  <c r="H22" i="1"/>
  <c r="M41" i="1"/>
  <c r="K32" i="1"/>
  <c r="C25" i="1"/>
  <c r="G25" i="1"/>
  <c r="G22" i="1" s="1"/>
  <c r="L25" i="1"/>
  <c r="L22" i="1" s="1"/>
  <c r="P25" i="1"/>
  <c r="P22" i="1" s="1"/>
  <c r="E41" i="1"/>
  <c r="I41" i="1"/>
  <c r="N41" i="1"/>
  <c r="N9" i="1" s="1"/>
  <c r="D52" i="1"/>
  <c r="H52" i="1"/>
  <c r="M52" i="1"/>
  <c r="Q52" i="1"/>
  <c r="C254" i="1"/>
  <c r="G254" i="1"/>
  <c r="L254" i="1"/>
  <c r="P254" i="1"/>
  <c r="H254" i="1"/>
  <c r="M254" i="1"/>
  <c r="Q254" i="1"/>
  <c r="D264" i="1"/>
  <c r="H264" i="1"/>
  <c r="M264" i="1"/>
  <c r="Q264" i="1"/>
  <c r="E264" i="1"/>
  <c r="I264" i="1"/>
  <c r="N264" i="1"/>
  <c r="R264" i="1"/>
  <c r="K22" i="1"/>
  <c r="K254" i="1"/>
  <c r="K264" i="1"/>
  <c r="G16" i="1"/>
  <c r="P16" i="1"/>
  <c r="M16" i="1"/>
  <c r="D22" i="1"/>
  <c r="M22" i="1"/>
  <c r="F37" i="1"/>
  <c r="J37" i="1"/>
  <c r="O37" i="1"/>
  <c r="D41" i="1"/>
  <c r="H41" i="1"/>
  <c r="Q41" i="1"/>
  <c r="C52" i="1"/>
  <c r="G52" i="1"/>
  <c r="L52" i="1"/>
  <c r="P52" i="1"/>
  <c r="C12" i="1"/>
  <c r="C11" i="1" s="1"/>
  <c r="G12" i="1"/>
  <c r="G11" i="1" s="1"/>
  <c r="L12" i="1"/>
  <c r="P12" i="1"/>
  <c r="D12" i="1"/>
  <c r="H12" i="1"/>
  <c r="H11" i="1" s="1"/>
  <c r="M12" i="1"/>
  <c r="Q12" i="1"/>
  <c r="Q11" i="1" s="1"/>
  <c r="F28" i="1"/>
  <c r="F22" i="1" s="1"/>
  <c r="J28" i="1"/>
  <c r="J22" i="1" s="1"/>
  <c r="O28" i="1"/>
  <c r="O22" i="1" s="1"/>
  <c r="D254" i="1"/>
  <c r="K11" i="1"/>
  <c r="M11" i="1" l="1"/>
  <c r="H9" i="1"/>
  <c r="I9" i="1"/>
  <c r="J11" i="1"/>
  <c r="J9" i="1" s="1"/>
  <c r="D11" i="1"/>
  <c r="C9" i="1"/>
  <c r="R9" i="1"/>
  <c r="F9" i="1"/>
  <c r="Q9" i="1"/>
  <c r="P11" i="1"/>
  <c r="P9" i="1" s="1"/>
  <c r="G9" i="1"/>
  <c r="K9" i="1"/>
  <c r="D9" i="1"/>
  <c r="M9" i="1"/>
  <c r="L11" i="1"/>
  <c r="L9" i="1" s="1"/>
  <c r="O9" i="1"/>
</calcChain>
</file>

<file path=xl/sharedStrings.xml><?xml version="1.0" encoding="utf-8"?>
<sst xmlns="http://schemas.openxmlformats.org/spreadsheetml/2006/main" count="260" uniqueCount="254">
  <si>
    <t>Aziende, secondo il settore economico, dal 1995</t>
  </si>
  <si>
    <t>Totale</t>
  </si>
  <si>
    <t>Settore primario</t>
  </si>
  <si>
    <t>Settore secondario</t>
  </si>
  <si>
    <t>Settore terziario</t>
  </si>
  <si>
    <r>
      <t>2000/2001</t>
    </r>
    <r>
      <rPr>
        <vertAlign val="superscript"/>
        <sz val="9"/>
        <rFont val="Arial"/>
        <family val="2"/>
      </rPr>
      <t>1</t>
    </r>
  </si>
  <si>
    <t>2008</t>
  </si>
  <si>
    <t>Ticino</t>
  </si>
  <si>
    <t>Regione Tre Valli</t>
  </si>
  <si>
    <t>Sub-Regione Leventina</t>
  </si>
  <si>
    <t>Compr. Alta Leventina</t>
  </si>
  <si>
    <t>Compr. Media Leventina</t>
  </si>
  <si>
    <t>Compr. Bassa Leventina</t>
  </si>
  <si>
    <t>Sub-Regione Blenio</t>
  </si>
  <si>
    <t>Compr. Alta Blenio</t>
  </si>
  <si>
    <t>Compr. Media Blenio</t>
  </si>
  <si>
    <t>Compr. Bassa Blenio</t>
  </si>
  <si>
    <t>Sub-Regione Riviera</t>
  </si>
  <si>
    <t>Regione Locarnese e Vallemaggia</t>
  </si>
  <si>
    <t>Sub-Regione Sp. Destra</t>
  </si>
  <si>
    <t>Sub-Regione Gambarogno</t>
  </si>
  <si>
    <t>Sub-Regione Verzasca</t>
  </si>
  <si>
    <t>Compr. Verzasca Valle</t>
  </si>
  <si>
    <t>Compr. Verzasca Piano</t>
  </si>
  <si>
    <t>Sub-Regione Melezza</t>
  </si>
  <si>
    <t>Compr. Centovalli</t>
  </si>
  <si>
    <t>Compr. Terre Pedemonte</t>
  </si>
  <si>
    <t>Sub-Regione Onsernone</t>
  </si>
  <si>
    <t>Sub-Regione Vallemaggia</t>
  </si>
  <si>
    <t>Compr. Lavizzara</t>
  </si>
  <si>
    <t>Compr. Rovana</t>
  </si>
  <si>
    <t>Compr. Fondo Vallemaggia</t>
  </si>
  <si>
    <t>Regione Bellinzonese</t>
  </si>
  <si>
    <t>Sub-Regione Bellinzona</t>
  </si>
  <si>
    <t>Sub-Regione P. Magadino</t>
  </si>
  <si>
    <t>Regione Luganese</t>
  </si>
  <si>
    <t>Sub-Regione Lugano</t>
  </si>
  <si>
    <t>Sub-Regione V. Lugano</t>
  </si>
  <si>
    <t>Compr. Vedeggio</t>
  </si>
  <si>
    <t>Compr. Capriasca</t>
  </si>
  <si>
    <t>Compr. Valcolla</t>
  </si>
  <si>
    <t>Sub-Regione Malcantone</t>
  </si>
  <si>
    <t>Compr. Alto Malcantone</t>
  </si>
  <si>
    <t>Compr. Medio Malcantone</t>
  </si>
  <si>
    <t>Compr. Basso Malcantone</t>
  </si>
  <si>
    <t>Regione Mendrisiotto</t>
  </si>
  <si>
    <t>Sub-Regione Chiasso</t>
  </si>
  <si>
    <t>Sub-Regione Mendrisio</t>
  </si>
  <si>
    <t>Sub-Regione V. Muggio</t>
  </si>
  <si>
    <t>Distretto di Mendrisio</t>
  </si>
  <si>
    <t>5241 Arzo</t>
  </si>
  <si>
    <t>5242 Balerna</t>
  </si>
  <si>
    <t>5243 Besazio</t>
  </si>
  <si>
    <t>5244 Bruzella</t>
  </si>
  <si>
    <t>5245 Cabbio</t>
  </si>
  <si>
    <t>5246 Caneggio</t>
  </si>
  <si>
    <t>5247 Capolago</t>
  </si>
  <si>
    <t>5249 Castel San Pietro</t>
  </si>
  <si>
    <t>5250 Chiasso</t>
  </si>
  <si>
    <t>5251 Coldrerio</t>
  </si>
  <si>
    <t>5252 Genestrerio</t>
  </si>
  <si>
    <t>5253 Ligornetto</t>
  </si>
  <si>
    <t>5254 Mendrisio</t>
  </si>
  <si>
    <t>5255 Meride</t>
  </si>
  <si>
    <t>5257 Morbio Inferiore</t>
  </si>
  <si>
    <t>5258 Morbio Superiore</t>
  </si>
  <si>
    <t>5259 Muggio</t>
  </si>
  <si>
    <t>5260 Novazzano</t>
  </si>
  <si>
    <t>5262 Rancate</t>
  </si>
  <si>
    <t>5263 Riva San Vitale</t>
  </si>
  <si>
    <t>5264 Sagno</t>
  </si>
  <si>
    <t>5266 Stabio</t>
  </si>
  <si>
    <t>5267 Tremona</t>
  </si>
  <si>
    <t>5268 Vacallo</t>
  </si>
  <si>
    <t>Distretto di Lugano</t>
  </si>
  <si>
    <t>5141 Agno</t>
  </si>
  <si>
    <t>5237 Alto Malcantone</t>
  </si>
  <si>
    <t>5143 Aranno</t>
  </si>
  <si>
    <t>5144 Arogno</t>
  </si>
  <si>
    <t>5146 Astano</t>
  </si>
  <si>
    <t>5148 Bedano</t>
  </si>
  <si>
    <t>5149 Bedigliora</t>
  </si>
  <si>
    <t>5151 Bioggio</t>
  </si>
  <si>
    <t>5153 Bironico</t>
  </si>
  <si>
    <t>5154 Bissone</t>
  </si>
  <si>
    <t>5155 Bogno</t>
  </si>
  <si>
    <t>5160 Brusino Arsizio</t>
  </si>
  <si>
    <t>5161 Cademario</t>
  </si>
  <si>
    <t>5162 Cadempino</t>
  </si>
  <si>
    <t>5163 Cadro</t>
  </si>
  <si>
    <t>5165 Camignolo</t>
  </si>
  <si>
    <t>5167 Canobbio</t>
  </si>
  <si>
    <t>5226 Capriasca</t>
  </si>
  <si>
    <t>5169 Carabietta</t>
  </si>
  <si>
    <t>5170 Carona</t>
  </si>
  <si>
    <t>5171 Caslano</t>
  </si>
  <si>
    <t>5173 Certara</t>
  </si>
  <si>
    <t>5174 Cimadera</t>
  </si>
  <si>
    <t>5236 Collina d'Oro</t>
  </si>
  <si>
    <t>5176 Comano</t>
  </si>
  <si>
    <t>5178 Croglio</t>
  </si>
  <si>
    <t>5180 Cureglia</t>
  </si>
  <si>
    <t>5181 Curio</t>
  </si>
  <si>
    <t>5186 Grancia</t>
  </si>
  <si>
    <t>5187 Gravesano</t>
  </si>
  <si>
    <t>5189 Lamone</t>
  </si>
  <si>
    <t>5192 Lugano</t>
  </si>
  <si>
    <t>5193 Magliaso</t>
  </si>
  <si>
    <t>5194 Manno</t>
  </si>
  <si>
    <t>5195 Maroggia</t>
  </si>
  <si>
    <t>5196 Massagno</t>
  </si>
  <si>
    <t>5197 Melano</t>
  </si>
  <si>
    <t>5198 Melide</t>
  </si>
  <si>
    <t>5199 Mezzovico-Vira</t>
  </si>
  <si>
    <t>5200 Miglieglia</t>
  </si>
  <si>
    <t>5202 Monteggio</t>
  </si>
  <si>
    <t>5203 Morcote</t>
  </si>
  <si>
    <t>5205 Muzzano</t>
  </si>
  <si>
    <t>5206 Neggio</t>
  </si>
  <si>
    <t>5207 Novaggio</t>
  </si>
  <si>
    <t>5208 Origlio</t>
  </si>
  <si>
    <t>5210 Paradiso</t>
  </si>
  <si>
    <t>5212 Ponte Capriasca</t>
  </si>
  <si>
    <t>5213 Ponte Tresa</t>
  </si>
  <si>
    <t>5214 Porza</t>
  </si>
  <si>
    <t>5216 Pura</t>
  </si>
  <si>
    <t>5217 Rivera</t>
  </si>
  <si>
    <t>5219 Rovio</t>
  </si>
  <si>
    <t>5221 Savosa</t>
  </si>
  <si>
    <t>5222 Sessa</t>
  </si>
  <si>
    <t>5223 Sigirino</t>
  </si>
  <si>
    <t>5224 Sonvico</t>
  </si>
  <si>
    <t>5225 Sorengo</t>
  </si>
  <si>
    <t>5227 Torricella-Taverne</t>
  </si>
  <si>
    <t>5229 Valcolla</t>
  </si>
  <si>
    <t>5230 Vernate</t>
  </si>
  <si>
    <t>5231 Vezia</t>
  </si>
  <si>
    <t>5233 Vico Morcote</t>
  </si>
  <si>
    <t>Distretto di Locarno</t>
  </si>
  <si>
    <t>5091 Ascona</t>
  </si>
  <si>
    <t>5094 Borgnone</t>
  </si>
  <si>
    <t>5095 Brione (Verzasca)</t>
  </si>
  <si>
    <t>5096 Brione sopra Minusio</t>
  </si>
  <si>
    <t>5097 Brissago</t>
  </si>
  <si>
    <t>5098 Caviano</t>
  </si>
  <si>
    <t>5099 Cavigliano</t>
  </si>
  <si>
    <t>5101 Contone</t>
  </si>
  <si>
    <t>5102 Corippo</t>
  </si>
  <si>
    <t>5138 Cugnasco-Gerra</t>
  </si>
  <si>
    <t>5105 Frasco</t>
  </si>
  <si>
    <t>5106 Gerra (Gambarogno)</t>
  </si>
  <si>
    <t>5108 Gordola</t>
  </si>
  <si>
    <t>5109 Gresso</t>
  </si>
  <si>
    <t>5110 Indemini</t>
  </si>
  <si>
    <t>5111 Intragna</t>
  </si>
  <si>
    <t>5137 Isorno</t>
  </si>
  <si>
    <t>5112 Lavertezzo</t>
  </si>
  <si>
    <t>5113 Locarno</t>
  </si>
  <si>
    <t>5115 Losone</t>
  </si>
  <si>
    <t>5116 Magadino</t>
  </si>
  <si>
    <t>5117 Mergoscia</t>
  </si>
  <si>
    <t>5118 Minusio</t>
  </si>
  <si>
    <t>5119 Mosogno</t>
  </si>
  <si>
    <t>5120 Muralto</t>
  </si>
  <si>
    <t>5136 Onsernone</t>
  </si>
  <si>
    <t>5121 Orselina</t>
  </si>
  <si>
    <t>5122 Palagnedra</t>
  </si>
  <si>
    <t>5123 Piazzogna</t>
  </si>
  <si>
    <t>5125 Ronco sopra Ascona</t>
  </si>
  <si>
    <t>5127 San Nazzaro</t>
  </si>
  <si>
    <t>5128 Sant'Abbondio</t>
  </si>
  <si>
    <t>5129 Sonogno</t>
  </si>
  <si>
    <t>5130 Tegna</t>
  </si>
  <si>
    <t>5131 Tenero-Contra</t>
  </si>
  <si>
    <t>5132 Vergeletto</t>
  </si>
  <si>
    <t>5133 Verscio</t>
  </si>
  <si>
    <t>5134 Vira (Gambarogno)</t>
  </si>
  <si>
    <t>5135 Vogorno</t>
  </si>
  <si>
    <t>Distretto di Vallemaggia</t>
  </si>
  <si>
    <t>5324 Avegno Gordevio</t>
  </si>
  <si>
    <t>5304 Bosco/Gurin</t>
  </si>
  <si>
    <t>5307 Campo (Vallemaggia)</t>
  </si>
  <si>
    <t>5309 Cerentino</t>
  </si>
  <si>
    <t>5310 Cevio</t>
  </si>
  <si>
    <t>5323 Lavizzara</t>
  </si>
  <si>
    <t>5315 Linescio</t>
  </si>
  <si>
    <t>5317 Maggia</t>
  </si>
  <si>
    <t>Distretto di Bellinzona</t>
  </si>
  <si>
    <t>5001 Arbedo-Castione</t>
  </si>
  <si>
    <t>5002 Bellinzona</t>
  </si>
  <si>
    <t>5003 Cadenazzo</t>
  </si>
  <si>
    <t>5004 Camorino</t>
  </si>
  <si>
    <t>5005 Giubiasco</t>
  </si>
  <si>
    <t>5006 Gnosca</t>
  </si>
  <si>
    <t>5007 Gorduno</t>
  </si>
  <si>
    <t>5008 Gudo</t>
  </si>
  <si>
    <t>5009 Isone</t>
  </si>
  <si>
    <t>5010 Lumino</t>
  </si>
  <si>
    <t>5011 Medeglia</t>
  </si>
  <si>
    <t>5012 Moleno</t>
  </si>
  <si>
    <t>5013 Monte Carasso</t>
  </si>
  <si>
    <t>5014 Pianezzo</t>
  </si>
  <si>
    <t>5015 Preonzo</t>
  </si>
  <si>
    <t>5017 Sant'Antonino</t>
  </si>
  <si>
    <t>5018 Sant'Antonio</t>
  </si>
  <si>
    <t>5019 Sementina</t>
  </si>
  <si>
    <t>Distretto di Riviera</t>
  </si>
  <si>
    <t>5281 Biasca</t>
  </si>
  <si>
    <t>5282 Claro</t>
  </si>
  <si>
    <t>5283 Cresciano</t>
  </si>
  <si>
    <t>5284 Iragna</t>
  </si>
  <si>
    <t>5285 Lodrino</t>
  </si>
  <si>
    <t>5286 Osogna</t>
  </si>
  <si>
    <t>Distretto di Blenio</t>
  </si>
  <si>
    <t>5048 Acquarossa</t>
  </si>
  <si>
    <t>5049 Blenio</t>
  </si>
  <si>
    <t>5040 Ludiano</t>
  </si>
  <si>
    <t>5041 Malvaglia</t>
  </si>
  <si>
    <t>5046 Semione</t>
  </si>
  <si>
    <t>Distretto di Leventina</t>
  </si>
  <si>
    <t>5061 Airolo</t>
  </si>
  <si>
    <t>5062 Anzonico</t>
  </si>
  <si>
    <t>5063 Bedretto</t>
  </si>
  <si>
    <t>5064 Bodio</t>
  </si>
  <si>
    <t>5066 Calpiogna</t>
  </si>
  <si>
    <t>5067 Campello</t>
  </si>
  <si>
    <t>5068 Cavagnago</t>
  </si>
  <si>
    <t>5070 Chironico</t>
  </si>
  <si>
    <t>5071 Dalpe</t>
  </si>
  <si>
    <t>5072 Faido</t>
  </si>
  <si>
    <t>5073 Giornico</t>
  </si>
  <si>
    <t>5074 Mairengo</t>
  </si>
  <si>
    <t>5075 Osco</t>
  </si>
  <si>
    <t>5076 Personico</t>
  </si>
  <si>
    <t>5077 Pollegio</t>
  </si>
  <si>
    <t>5078 Prato (Leventina)</t>
  </si>
  <si>
    <t>5079 Quinto</t>
  </si>
  <si>
    <t>5081 Sobrio</t>
  </si>
  <si>
    <t>Distretti</t>
  </si>
  <si>
    <t>Mendrisio</t>
  </si>
  <si>
    <t>Lugano</t>
  </si>
  <si>
    <t>Locarno</t>
  </si>
  <si>
    <t>Vallemaggia</t>
  </si>
  <si>
    <t>Bellinzona</t>
  </si>
  <si>
    <t>Riviera</t>
  </si>
  <si>
    <t>Blenio</t>
  </si>
  <si>
    <t>Leventina</t>
  </si>
  <si>
    <t>Agglomerati</t>
  </si>
  <si>
    <t>Chiasso-Mendrisio</t>
  </si>
  <si>
    <r>
      <t>1</t>
    </r>
    <r>
      <rPr>
        <sz val="8"/>
        <rFont val="Arial"/>
        <family val="2"/>
      </rPr>
      <t>Settore primario: 2000; settori secondario e terziario: 2001.</t>
    </r>
  </si>
  <si>
    <t>Ustat, ultima modifica: 02.11.2012</t>
  </si>
  <si>
    <t>T_060202_010</t>
  </si>
  <si>
    <t>Avvertenza: stato dei comuni politici: 181 (20.04.2008 - 04.04.2009).  I processi statistici alla base dei due censimenti e le rispettive definizioni adottate non sono totalmente identici. Per le differenze si vedano le Definizioni. Versione dei dati: 15.09.2011.</t>
  </si>
  <si>
    <t>Fonte: Censimento federale delle aziende (CA) 2008, Censimento federale delle aziende del settore primario (CAS1) 2008, Ufficio federale di statistica, Neuchâtel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</si>
</sst>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1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9"/>
      <color indexed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"/>
      <name val="Arial"/>
      <family val="2"/>
    </font>
    <font>
      <sz val="1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1" xfId="0" applyFont="1" applyBorder="1" applyAlignment="1">
      <alignment horizontal="right"/>
    </xf>
    <xf numFmtId="0" fontId="8" fillId="0" borderId="0" xfId="0" applyFont="1" applyFill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3" fontId="9" fillId="0" borderId="3" xfId="0" applyNumberFormat="1" applyFont="1" applyFill="1" applyBorder="1" applyAlignment="1">
      <alignment horizontal="right"/>
    </xf>
    <xf numFmtId="0" fontId="8" fillId="0" borderId="0" xfId="0" applyFont="1" applyFill="1"/>
    <xf numFmtId="3" fontId="8" fillId="0" borderId="3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3" fontId="8" fillId="0" borderId="3" xfId="0" applyNumberFormat="1" applyFont="1" applyFill="1" applyBorder="1" applyAlignment="1"/>
    <xf numFmtId="3" fontId="8" fillId="0" borderId="1" xfId="0" applyNumberFormat="1" applyFont="1" applyFill="1" applyBorder="1" applyAlignment="1"/>
    <xf numFmtId="3" fontId="9" fillId="0" borderId="1" xfId="0" applyNumberFormat="1" applyFont="1" applyFill="1" applyBorder="1" applyAlignment="1"/>
    <xf numFmtId="3" fontId="8" fillId="0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/>
    <xf numFmtId="3" fontId="8" fillId="0" borderId="0" xfId="0" applyNumberFormat="1" applyFont="1" applyFill="1" applyBorder="1" applyAlignment="1"/>
    <xf numFmtId="3" fontId="8" fillId="0" borderId="0" xfId="0" applyNumberFormat="1" applyFont="1" applyFill="1" applyBorder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3" fontId="2" fillId="0" borderId="0" xfId="0" applyNumberFormat="1" applyFont="1" applyFill="1"/>
    <xf numFmtId="0" fontId="1" fillId="0" borderId="2" xfId="0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left"/>
    </xf>
    <xf numFmtId="3" fontId="1" fillId="0" borderId="2" xfId="0" applyNumberFormat="1" applyFont="1" applyFill="1" applyBorder="1" applyAlignment="1">
      <alignment horizontal="left"/>
    </xf>
    <xf numFmtId="3" fontId="1" fillId="0" borderId="7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164" fontId="2" fillId="0" borderId="0" xfId="0" applyNumberFormat="1" applyFont="1" applyFill="1" applyAlignment="1">
      <alignment horizontal="left"/>
    </xf>
    <xf numFmtId="164" fontId="7" fillId="0" borderId="1" xfId="0" applyNumberFormat="1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left"/>
    </xf>
    <xf numFmtId="3" fontId="9" fillId="0" borderId="3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3" fontId="1" fillId="0" borderId="5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2" fillId="0" borderId="6" xfId="0" applyNumberFormat="1" applyFont="1" applyFill="1" applyBorder="1" applyAlignment="1">
      <alignment horizontal="left"/>
    </xf>
    <xf numFmtId="3" fontId="8" fillId="0" borderId="3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left"/>
    </xf>
    <xf numFmtId="3" fontId="10" fillId="0" borderId="3" xfId="0" applyNumberFormat="1" applyFont="1" applyFill="1" applyBorder="1" applyAlignment="1">
      <alignment horizontal="left"/>
    </xf>
    <xf numFmtId="3" fontId="8" fillId="0" borderId="2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164" fontId="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7"/>
  <sheetViews>
    <sheetView tabSelected="1" workbookViewId="0">
      <pane ySplit="8" topLeftCell="A9" activePane="bottomLeft" state="frozen"/>
      <selection pane="bottomLeft" sqref="A1:R1"/>
    </sheetView>
  </sheetViews>
  <sheetFormatPr defaultRowHeight="12" customHeight="1" x14ac:dyDescent="0.2"/>
  <cols>
    <col min="1" max="1" width="2.7109375" style="1" customWidth="1"/>
    <col min="2" max="2" width="30.7109375" style="1" customWidth="1"/>
    <col min="3" max="9" width="11.28515625" style="2" customWidth="1"/>
    <col min="10" max="12" width="10.7109375" style="2" customWidth="1"/>
    <col min="13" max="18" width="10" style="2" customWidth="1"/>
    <col min="19" max="16384" width="9.140625" style="1"/>
  </cols>
  <sheetData>
    <row r="1" spans="1:18" s="3" customFormat="1" ht="12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3" customFormat="1" ht="15" customHeigh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s="4" customFormat="1" ht="12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s="4" customFormat="1" ht="12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s="5" customFormat="1" ht="12" customHeight="1" x14ac:dyDescent="0.2">
      <c r="A5" s="27"/>
      <c r="B5" s="27"/>
      <c r="C5" s="28" t="s">
        <v>1</v>
      </c>
      <c r="D5" s="29"/>
      <c r="E5" s="29"/>
      <c r="F5" s="30"/>
      <c r="G5" s="28" t="s">
        <v>2</v>
      </c>
      <c r="H5" s="29"/>
      <c r="I5" s="29"/>
      <c r="J5" s="30"/>
      <c r="K5" s="28" t="s">
        <v>3</v>
      </c>
      <c r="L5" s="29"/>
      <c r="M5" s="29"/>
      <c r="N5" s="29"/>
      <c r="O5" s="28" t="s">
        <v>4</v>
      </c>
      <c r="P5" s="29"/>
      <c r="Q5" s="29"/>
      <c r="R5" s="29"/>
    </row>
    <row r="6" spans="1:18" s="6" customFormat="1" ht="12" customHeight="1" x14ac:dyDescent="0.2">
      <c r="A6" s="39"/>
      <c r="B6" s="39"/>
      <c r="C6" s="40"/>
      <c r="D6" s="41"/>
      <c r="E6" s="41"/>
      <c r="F6" s="42"/>
      <c r="G6" s="43"/>
      <c r="H6" s="44"/>
      <c r="I6" s="44"/>
      <c r="J6" s="45"/>
      <c r="K6" s="43"/>
      <c r="L6" s="44"/>
      <c r="M6" s="44"/>
      <c r="N6" s="44"/>
      <c r="O6" s="43"/>
      <c r="P6" s="44"/>
      <c r="Q6" s="44"/>
      <c r="R6" s="44"/>
    </row>
    <row r="7" spans="1:18" s="7" customFormat="1" ht="12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7" customFormat="1" ht="12" customHeight="1" x14ac:dyDescent="0.2">
      <c r="A8" s="36"/>
      <c r="B8" s="36"/>
      <c r="C8" s="8">
        <v>1995</v>
      </c>
      <c r="D8" s="8" t="s">
        <v>5</v>
      </c>
      <c r="E8" s="8">
        <v>2005</v>
      </c>
      <c r="F8" s="8" t="s">
        <v>6</v>
      </c>
      <c r="G8" s="8">
        <v>1995</v>
      </c>
      <c r="H8" s="8">
        <v>2000</v>
      </c>
      <c r="I8" s="8">
        <v>2005</v>
      </c>
      <c r="J8" s="8" t="s">
        <v>6</v>
      </c>
      <c r="K8" s="8">
        <v>1995</v>
      </c>
      <c r="L8" s="8">
        <v>2001</v>
      </c>
      <c r="M8" s="8">
        <v>2005</v>
      </c>
      <c r="N8" s="8" t="s">
        <v>6</v>
      </c>
      <c r="O8" s="8">
        <v>1995</v>
      </c>
      <c r="P8" s="8">
        <v>2001</v>
      </c>
      <c r="Q8" s="8">
        <v>2005</v>
      </c>
      <c r="R8" s="8" t="s">
        <v>6</v>
      </c>
    </row>
    <row r="9" spans="1:18" s="9" customFormat="1" ht="12" customHeight="1" x14ac:dyDescent="0.2">
      <c r="A9" s="37" t="s">
        <v>7</v>
      </c>
      <c r="B9" s="37"/>
      <c r="C9" s="10">
        <f t="shared" ref="C9:J9" si="0">C11+C22+C37+C41+C52</f>
        <v>20979</v>
      </c>
      <c r="D9" s="10">
        <f t="shared" si="0"/>
        <v>20896</v>
      </c>
      <c r="E9" s="10">
        <f t="shared" si="0"/>
        <v>20447</v>
      </c>
      <c r="F9" s="10">
        <f t="shared" si="0"/>
        <v>21553</v>
      </c>
      <c r="G9" s="10">
        <f t="shared" si="0"/>
        <v>1648</v>
      </c>
      <c r="H9" s="10">
        <f t="shared" si="0"/>
        <v>1572</v>
      </c>
      <c r="I9" s="10">
        <f t="shared" si="0"/>
        <v>1176</v>
      </c>
      <c r="J9" s="10">
        <f t="shared" si="0"/>
        <v>1143</v>
      </c>
      <c r="K9" s="10">
        <f t="shared" ref="K9:R9" si="1">K11+K22+K37+K41+K52</f>
        <v>3602</v>
      </c>
      <c r="L9" s="10">
        <f t="shared" si="1"/>
        <v>3413</v>
      </c>
      <c r="M9" s="10">
        <f t="shared" si="1"/>
        <v>3450</v>
      </c>
      <c r="N9" s="10">
        <f t="shared" si="1"/>
        <v>3564</v>
      </c>
      <c r="O9" s="10">
        <f t="shared" si="1"/>
        <v>15729</v>
      </c>
      <c r="P9" s="10">
        <f t="shared" si="1"/>
        <v>15911</v>
      </c>
      <c r="Q9" s="10">
        <f t="shared" si="1"/>
        <v>15821</v>
      </c>
      <c r="R9" s="10">
        <f t="shared" si="1"/>
        <v>16846</v>
      </c>
    </row>
    <row r="10" spans="1:18" s="9" customFormat="1" ht="12" customHeight="1" x14ac:dyDescent="0.2">
      <c r="A10" s="55"/>
      <c r="B10" s="55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2" customFormat="1" ht="12" customHeight="1" x14ac:dyDescent="0.2">
      <c r="A11" s="38" t="s">
        <v>8</v>
      </c>
      <c r="B11" s="38"/>
      <c r="C11" s="13">
        <f t="shared" ref="C11:K11" si="2">C12+C16+C20</f>
        <v>1987</v>
      </c>
      <c r="D11" s="13">
        <f t="shared" si="2"/>
        <v>1823</v>
      </c>
      <c r="E11" s="13">
        <f t="shared" si="2"/>
        <v>1706</v>
      </c>
      <c r="F11" s="13">
        <f t="shared" si="2"/>
        <v>1705</v>
      </c>
      <c r="G11" s="13">
        <f t="shared" si="2"/>
        <v>499</v>
      </c>
      <c r="H11" s="13">
        <f t="shared" si="2"/>
        <v>461</v>
      </c>
      <c r="I11" s="13">
        <f t="shared" si="2"/>
        <v>381</v>
      </c>
      <c r="J11" s="13">
        <f t="shared" si="2"/>
        <v>353</v>
      </c>
      <c r="K11" s="13">
        <f t="shared" si="2"/>
        <v>369</v>
      </c>
      <c r="L11" s="13">
        <f t="shared" ref="L11:R11" si="3">L12+L16+L20</f>
        <v>371</v>
      </c>
      <c r="M11" s="13">
        <f t="shared" si="3"/>
        <v>371</v>
      </c>
      <c r="N11" s="13">
        <f t="shared" si="3"/>
        <v>369</v>
      </c>
      <c r="O11" s="13">
        <f t="shared" si="3"/>
        <v>1119</v>
      </c>
      <c r="P11" s="13">
        <f t="shared" si="3"/>
        <v>991</v>
      </c>
      <c r="Q11" s="13">
        <f t="shared" si="3"/>
        <v>954</v>
      </c>
      <c r="R11" s="13">
        <f t="shared" si="3"/>
        <v>983</v>
      </c>
    </row>
    <row r="12" spans="1:18" s="14" customFormat="1" ht="12" customHeight="1" x14ac:dyDescent="0.2">
      <c r="A12" s="46" t="s">
        <v>9</v>
      </c>
      <c r="B12" s="46"/>
      <c r="C12" s="15">
        <f t="shared" ref="C12:K12" si="4">C13+C14+C15</f>
        <v>796</v>
      </c>
      <c r="D12" s="15">
        <f t="shared" si="4"/>
        <v>707</v>
      </c>
      <c r="E12" s="15">
        <f t="shared" si="4"/>
        <v>647</v>
      </c>
      <c r="F12" s="15">
        <f t="shared" si="4"/>
        <v>633</v>
      </c>
      <c r="G12" s="15">
        <f t="shared" si="4"/>
        <v>196</v>
      </c>
      <c r="H12" s="15">
        <f t="shared" si="4"/>
        <v>170</v>
      </c>
      <c r="I12" s="15">
        <f t="shared" si="4"/>
        <v>142</v>
      </c>
      <c r="J12" s="15">
        <f t="shared" si="4"/>
        <v>125</v>
      </c>
      <c r="K12" s="15">
        <f t="shared" si="4"/>
        <v>122</v>
      </c>
      <c r="L12" s="15">
        <f t="shared" ref="L12:R12" si="5">L13+L14+L15</f>
        <v>127</v>
      </c>
      <c r="M12" s="15">
        <f t="shared" si="5"/>
        <v>117</v>
      </c>
      <c r="N12" s="15">
        <f t="shared" si="5"/>
        <v>122</v>
      </c>
      <c r="O12" s="15">
        <f t="shared" si="5"/>
        <v>478</v>
      </c>
      <c r="P12" s="15">
        <f t="shared" si="5"/>
        <v>410</v>
      </c>
      <c r="Q12" s="15">
        <f t="shared" si="5"/>
        <v>388</v>
      </c>
      <c r="R12" s="15">
        <f t="shared" si="5"/>
        <v>386</v>
      </c>
    </row>
    <row r="13" spans="1:18" s="14" customFormat="1" ht="12" customHeight="1" x14ac:dyDescent="0.2">
      <c r="A13" s="16"/>
      <c r="B13" s="17" t="s">
        <v>10</v>
      </c>
      <c r="C13" s="15">
        <f t="shared" ref="C13:K13" si="6">C235+C237+C243+C250+C251</f>
        <v>317</v>
      </c>
      <c r="D13" s="15">
        <f t="shared" si="6"/>
        <v>285</v>
      </c>
      <c r="E13" s="15">
        <f t="shared" si="6"/>
        <v>263</v>
      </c>
      <c r="F13" s="15">
        <f t="shared" si="6"/>
        <v>258</v>
      </c>
      <c r="G13" s="15">
        <f t="shared" si="6"/>
        <v>83</v>
      </c>
      <c r="H13" s="15">
        <f t="shared" si="6"/>
        <v>67</v>
      </c>
      <c r="I13" s="15">
        <f t="shared" si="6"/>
        <v>58</v>
      </c>
      <c r="J13" s="15">
        <f t="shared" si="6"/>
        <v>55</v>
      </c>
      <c r="K13" s="15">
        <f t="shared" si="6"/>
        <v>46</v>
      </c>
      <c r="L13" s="15">
        <f t="shared" ref="L13:R13" si="7">L235+L237+L243+L250+L251</f>
        <v>52</v>
      </c>
      <c r="M13" s="15">
        <f t="shared" si="7"/>
        <v>49</v>
      </c>
      <c r="N13" s="15">
        <f t="shared" si="7"/>
        <v>47</v>
      </c>
      <c r="O13" s="15">
        <f t="shared" si="7"/>
        <v>188</v>
      </c>
      <c r="P13" s="15">
        <f t="shared" si="7"/>
        <v>166</v>
      </c>
      <c r="Q13" s="15">
        <f t="shared" si="7"/>
        <v>156</v>
      </c>
      <c r="R13" s="15">
        <f t="shared" si="7"/>
        <v>156</v>
      </c>
    </row>
    <row r="14" spans="1:18" s="14" customFormat="1" ht="12" customHeight="1" x14ac:dyDescent="0.2">
      <c r="A14" s="16"/>
      <c r="B14" s="17" t="s">
        <v>11</v>
      </c>
      <c r="C14" s="15">
        <f t="shared" ref="C14:K14" si="8">+C236+C244+C239+C240+C241+C242+C246+C247+C252</f>
        <v>298</v>
      </c>
      <c r="D14" s="15">
        <f t="shared" si="8"/>
        <v>249</v>
      </c>
      <c r="E14" s="15">
        <f t="shared" si="8"/>
        <v>223</v>
      </c>
      <c r="F14" s="15">
        <f t="shared" si="8"/>
        <v>209</v>
      </c>
      <c r="G14" s="15">
        <f t="shared" si="8"/>
        <v>82</v>
      </c>
      <c r="H14" s="15">
        <f t="shared" si="8"/>
        <v>71</v>
      </c>
      <c r="I14" s="15">
        <f t="shared" si="8"/>
        <v>59</v>
      </c>
      <c r="J14" s="15">
        <f t="shared" si="8"/>
        <v>48</v>
      </c>
      <c r="K14" s="15">
        <f t="shared" si="8"/>
        <v>44</v>
      </c>
      <c r="L14" s="15">
        <f t="shared" ref="L14:R14" si="9">+L236+L244+L239+L240+L241+L242+L246+L247+L252</f>
        <v>38</v>
      </c>
      <c r="M14" s="15">
        <f t="shared" si="9"/>
        <v>30</v>
      </c>
      <c r="N14" s="15">
        <f t="shared" si="9"/>
        <v>32</v>
      </c>
      <c r="O14" s="15">
        <f t="shared" si="9"/>
        <v>172</v>
      </c>
      <c r="P14" s="15">
        <f t="shared" si="9"/>
        <v>140</v>
      </c>
      <c r="Q14" s="15">
        <f t="shared" si="9"/>
        <v>134</v>
      </c>
      <c r="R14" s="15">
        <f t="shared" si="9"/>
        <v>129</v>
      </c>
    </row>
    <row r="15" spans="1:18" s="14" customFormat="1" ht="12" customHeight="1" x14ac:dyDescent="0.2">
      <c r="A15" s="16"/>
      <c r="B15" s="18" t="s">
        <v>12</v>
      </c>
      <c r="C15" s="15">
        <f t="shared" ref="C15:K15" si="10">C238+C245+C248+C249</f>
        <v>181</v>
      </c>
      <c r="D15" s="15">
        <f t="shared" si="10"/>
        <v>173</v>
      </c>
      <c r="E15" s="15">
        <f t="shared" si="10"/>
        <v>161</v>
      </c>
      <c r="F15" s="15">
        <f t="shared" si="10"/>
        <v>166</v>
      </c>
      <c r="G15" s="15">
        <f t="shared" si="10"/>
        <v>31</v>
      </c>
      <c r="H15" s="15">
        <f t="shared" si="10"/>
        <v>32</v>
      </c>
      <c r="I15" s="15">
        <f t="shared" si="10"/>
        <v>25</v>
      </c>
      <c r="J15" s="15">
        <f t="shared" si="10"/>
        <v>22</v>
      </c>
      <c r="K15" s="15">
        <f t="shared" si="10"/>
        <v>32</v>
      </c>
      <c r="L15" s="15">
        <f t="shared" ref="L15:R15" si="11">L238+L245+L248+L249</f>
        <v>37</v>
      </c>
      <c r="M15" s="15">
        <f t="shared" si="11"/>
        <v>38</v>
      </c>
      <c r="N15" s="15">
        <f t="shared" si="11"/>
        <v>43</v>
      </c>
      <c r="O15" s="15">
        <f t="shared" si="11"/>
        <v>118</v>
      </c>
      <c r="P15" s="15">
        <f t="shared" si="11"/>
        <v>104</v>
      </c>
      <c r="Q15" s="15">
        <f t="shared" si="11"/>
        <v>98</v>
      </c>
      <c r="R15" s="15">
        <f t="shared" si="11"/>
        <v>101</v>
      </c>
    </row>
    <row r="16" spans="1:18" s="14" customFormat="1" ht="12" customHeight="1" x14ac:dyDescent="0.2">
      <c r="A16" s="46" t="s">
        <v>13</v>
      </c>
      <c r="B16" s="46"/>
      <c r="C16" s="15">
        <f t="shared" ref="C16:K16" si="12">C17+C18+C19</f>
        <v>454</v>
      </c>
      <c r="D16" s="15">
        <f t="shared" si="12"/>
        <v>436</v>
      </c>
      <c r="E16" s="15">
        <f t="shared" si="12"/>
        <v>400</v>
      </c>
      <c r="F16" s="15">
        <f t="shared" si="12"/>
        <v>405</v>
      </c>
      <c r="G16" s="15">
        <f t="shared" si="12"/>
        <v>184</v>
      </c>
      <c r="H16" s="15">
        <f t="shared" si="12"/>
        <v>185</v>
      </c>
      <c r="I16" s="15">
        <f t="shared" si="12"/>
        <v>154</v>
      </c>
      <c r="J16" s="15">
        <f t="shared" si="12"/>
        <v>147</v>
      </c>
      <c r="K16" s="15">
        <f t="shared" si="12"/>
        <v>77</v>
      </c>
      <c r="L16" s="15">
        <f t="shared" ref="L16:R16" si="13">L17+L18+L19</f>
        <v>75</v>
      </c>
      <c r="M16" s="15">
        <f t="shared" si="13"/>
        <v>80</v>
      </c>
      <c r="N16" s="15">
        <f t="shared" si="13"/>
        <v>74</v>
      </c>
      <c r="O16" s="15">
        <f t="shared" si="13"/>
        <v>193</v>
      </c>
      <c r="P16" s="15">
        <f t="shared" si="13"/>
        <v>176</v>
      </c>
      <c r="Q16" s="15">
        <f t="shared" si="13"/>
        <v>166</v>
      </c>
      <c r="R16" s="15">
        <f t="shared" si="13"/>
        <v>184</v>
      </c>
    </row>
    <row r="17" spans="1:18" s="14" customFormat="1" ht="12" customHeight="1" x14ac:dyDescent="0.2">
      <c r="A17" s="16"/>
      <c r="B17" s="17" t="s">
        <v>14</v>
      </c>
      <c r="C17" s="15">
        <f t="shared" ref="C17:K17" si="14">+C229</f>
        <v>184</v>
      </c>
      <c r="D17" s="15">
        <f t="shared" si="14"/>
        <v>157</v>
      </c>
      <c r="E17" s="15">
        <f t="shared" si="14"/>
        <v>138</v>
      </c>
      <c r="F17" s="15">
        <f t="shared" si="14"/>
        <v>145</v>
      </c>
      <c r="G17" s="15">
        <f t="shared" si="14"/>
        <v>72</v>
      </c>
      <c r="H17" s="15">
        <f t="shared" si="14"/>
        <v>60</v>
      </c>
      <c r="I17" s="15">
        <f t="shared" si="14"/>
        <v>48</v>
      </c>
      <c r="J17" s="15">
        <f t="shared" si="14"/>
        <v>49</v>
      </c>
      <c r="K17" s="15">
        <f t="shared" si="14"/>
        <v>29</v>
      </c>
      <c r="L17" s="15">
        <f t="shared" ref="L17:R17" si="15">+L229</f>
        <v>32</v>
      </c>
      <c r="M17" s="15">
        <f t="shared" si="15"/>
        <v>33</v>
      </c>
      <c r="N17" s="15">
        <f t="shared" si="15"/>
        <v>24</v>
      </c>
      <c r="O17" s="15">
        <f t="shared" si="15"/>
        <v>83</v>
      </c>
      <c r="P17" s="15">
        <f t="shared" si="15"/>
        <v>65</v>
      </c>
      <c r="Q17" s="15">
        <f t="shared" si="15"/>
        <v>57</v>
      </c>
      <c r="R17" s="15">
        <f t="shared" si="15"/>
        <v>72</v>
      </c>
    </row>
    <row r="18" spans="1:18" s="14" customFormat="1" ht="12" customHeight="1" x14ac:dyDescent="0.2">
      <c r="A18" s="16"/>
      <c r="B18" s="17" t="s">
        <v>15</v>
      </c>
      <c r="C18" s="15">
        <f t="shared" ref="C18:K18" si="16">+C228</f>
        <v>141</v>
      </c>
      <c r="D18" s="15">
        <f t="shared" si="16"/>
        <v>139</v>
      </c>
      <c r="E18" s="15">
        <f t="shared" si="16"/>
        <v>132</v>
      </c>
      <c r="F18" s="15">
        <f t="shared" si="16"/>
        <v>136</v>
      </c>
      <c r="G18" s="15">
        <f t="shared" si="16"/>
        <v>50</v>
      </c>
      <c r="H18" s="15">
        <f t="shared" si="16"/>
        <v>49</v>
      </c>
      <c r="I18" s="15">
        <f t="shared" si="16"/>
        <v>43</v>
      </c>
      <c r="J18" s="15">
        <f t="shared" si="16"/>
        <v>40</v>
      </c>
      <c r="K18" s="15">
        <f t="shared" si="16"/>
        <v>22</v>
      </c>
      <c r="L18" s="15">
        <f t="shared" ref="L18:R18" si="17">+L228</f>
        <v>22</v>
      </c>
      <c r="M18" s="15">
        <f t="shared" si="17"/>
        <v>26</v>
      </c>
      <c r="N18" s="15">
        <f t="shared" si="17"/>
        <v>29</v>
      </c>
      <c r="O18" s="15">
        <f t="shared" si="17"/>
        <v>69</v>
      </c>
      <c r="P18" s="15">
        <f t="shared" si="17"/>
        <v>68</v>
      </c>
      <c r="Q18" s="15">
        <f t="shared" si="17"/>
        <v>63</v>
      </c>
      <c r="R18" s="15">
        <f t="shared" si="17"/>
        <v>67</v>
      </c>
    </row>
    <row r="19" spans="1:18" s="14" customFormat="1" ht="12" customHeight="1" x14ac:dyDescent="0.2">
      <c r="A19" s="19"/>
      <c r="B19" s="17" t="s">
        <v>16</v>
      </c>
      <c r="C19" s="15">
        <f t="shared" ref="C19:K19" si="18">C230+C231+C232</f>
        <v>129</v>
      </c>
      <c r="D19" s="15">
        <f t="shared" si="18"/>
        <v>140</v>
      </c>
      <c r="E19" s="15">
        <f t="shared" si="18"/>
        <v>130</v>
      </c>
      <c r="F19" s="15">
        <f t="shared" si="18"/>
        <v>124</v>
      </c>
      <c r="G19" s="15">
        <f t="shared" si="18"/>
        <v>62</v>
      </c>
      <c r="H19" s="15">
        <f t="shared" si="18"/>
        <v>76</v>
      </c>
      <c r="I19" s="15">
        <f t="shared" si="18"/>
        <v>63</v>
      </c>
      <c r="J19" s="15">
        <f t="shared" si="18"/>
        <v>58</v>
      </c>
      <c r="K19" s="15">
        <f t="shared" si="18"/>
        <v>26</v>
      </c>
      <c r="L19" s="15">
        <f t="shared" ref="L19:R19" si="19">L230+L231+L232</f>
        <v>21</v>
      </c>
      <c r="M19" s="15">
        <f t="shared" si="19"/>
        <v>21</v>
      </c>
      <c r="N19" s="15">
        <f t="shared" si="19"/>
        <v>21</v>
      </c>
      <c r="O19" s="15">
        <f t="shared" si="19"/>
        <v>41</v>
      </c>
      <c r="P19" s="15">
        <f t="shared" si="19"/>
        <v>43</v>
      </c>
      <c r="Q19" s="15">
        <f t="shared" si="19"/>
        <v>46</v>
      </c>
      <c r="R19" s="15">
        <f t="shared" si="19"/>
        <v>45</v>
      </c>
    </row>
    <row r="20" spans="1:18" s="14" customFormat="1" ht="12" customHeight="1" x14ac:dyDescent="0.2">
      <c r="A20" s="47" t="s">
        <v>17</v>
      </c>
      <c r="B20" s="47"/>
      <c r="C20" s="20">
        <f t="shared" ref="C20:K20" si="20">C220+C221+C222+C205+C223+C224+C211+C225+C214</f>
        <v>737</v>
      </c>
      <c r="D20" s="20">
        <f t="shared" si="20"/>
        <v>680</v>
      </c>
      <c r="E20" s="20">
        <f t="shared" si="20"/>
        <v>659</v>
      </c>
      <c r="F20" s="20">
        <f t="shared" si="20"/>
        <v>667</v>
      </c>
      <c r="G20" s="20">
        <f t="shared" si="20"/>
        <v>119</v>
      </c>
      <c r="H20" s="20">
        <f t="shared" si="20"/>
        <v>106</v>
      </c>
      <c r="I20" s="20">
        <f t="shared" si="20"/>
        <v>85</v>
      </c>
      <c r="J20" s="20">
        <f t="shared" si="20"/>
        <v>81</v>
      </c>
      <c r="K20" s="20">
        <f t="shared" si="20"/>
        <v>170</v>
      </c>
      <c r="L20" s="20">
        <f t="shared" ref="L20:R20" si="21">L220+L221+L222+L205+L223+L224+L211+L225+L214</f>
        <v>169</v>
      </c>
      <c r="M20" s="20">
        <f t="shared" si="21"/>
        <v>174</v>
      </c>
      <c r="N20" s="20">
        <f t="shared" si="21"/>
        <v>173</v>
      </c>
      <c r="O20" s="20">
        <f t="shared" si="21"/>
        <v>448</v>
      </c>
      <c r="P20" s="20">
        <f t="shared" si="21"/>
        <v>405</v>
      </c>
      <c r="Q20" s="20">
        <f t="shared" si="21"/>
        <v>400</v>
      </c>
      <c r="R20" s="20">
        <f t="shared" si="21"/>
        <v>413</v>
      </c>
    </row>
    <row r="21" spans="1:18" s="14" customFormat="1" ht="12" customHeight="1" x14ac:dyDescent="0.2">
      <c r="A21" s="56"/>
      <c r="B21" s="56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s="12" customFormat="1" ht="12" customHeight="1" x14ac:dyDescent="0.2">
      <c r="A22" s="38" t="s">
        <v>18</v>
      </c>
      <c r="B22" s="38"/>
      <c r="C22" s="13">
        <f t="shared" ref="C22:K22" si="22">C23+C24+C25+C28+C31+C32</f>
        <v>4434</v>
      </c>
      <c r="D22" s="13">
        <f t="shared" si="22"/>
        <v>4237</v>
      </c>
      <c r="E22" s="13">
        <f t="shared" si="22"/>
        <v>4026</v>
      </c>
      <c r="F22" s="13">
        <f t="shared" si="22"/>
        <v>4125</v>
      </c>
      <c r="G22" s="13">
        <f t="shared" si="22"/>
        <v>422</v>
      </c>
      <c r="H22" s="13">
        <f t="shared" si="22"/>
        <v>374</v>
      </c>
      <c r="I22" s="13">
        <f t="shared" si="22"/>
        <v>278</v>
      </c>
      <c r="J22" s="13">
        <f t="shared" si="22"/>
        <v>275</v>
      </c>
      <c r="K22" s="13">
        <f t="shared" si="22"/>
        <v>809</v>
      </c>
      <c r="L22" s="13">
        <f t="shared" ref="L22:R22" si="23">L23+L24+L25+L28+L31+L32</f>
        <v>742</v>
      </c>
      <c r="M22" s="13">
        <f t="shared" si="23"/>
        <v>725</v>
      </c>
      <c r="N22" s="13">
        <f t="shared" si="23"/>
        <v>766</v>
      </c>
      <c r="O22" s="13">
        <f t="shared" si="23"/>
        <v>3203</v>
      </c>
      <c r="P22" s="13">
        <f t="shared" si="23"/>
        <v>3121</v>
      </c>
      <c r="Q22" s="13">
        <f t="shared" si="23"/>
        <v>3023</v>
      </c>
      <c r="R22" s="13">
        <f t="shared" si="23"/>
        <v>3084</v>
      </c>
    </row>
    <row r="23" spans="1:18" s="14" customFormat="1" ht="12" customHeight="1" x14ac:dyDescent="0.2">
      <c r="A23" s="46" t="s">
        <v>19</v>
      </c>
      <c r="B23" s="46"/>
      <c r="C23" s="15">
        <f t="shared" ref="C23:K23" si="24">C149+C152+C153+C167+C168+C171+C173+C175+C178</f>
        <v>2712</v>
      </c>
      <c r="D23" s="15">
        <f t="shared" si="24"/>
        <v>2629</v>
      </c>
      <c r="E23" s="15">
        <f t="shared" si="24"/>
        <v>2538</v>
      </c>
      <c r="F23" s="15">
        <f t="shared" si="24"/>
        <v>2608</v>
      </c>
      <c r="G23" s="15">
        <f t="shared" si="24"/>
        <v>56</v>
      </c>
      <c r="H23" s="15">
        <f t="shared" si="24"/>
        <v>48</v>
      </c>
      <c r="I23" s="15">
        <f t="shared" si="24"/>
        <v>37</v>
      </c>
      <c r="J23" s="15">
        <f t="shared" si="24"/>
        <v>39</v>
      </c>
      <c r="K23" s="15">
        <f t="shared" si="24"/>
        <v>446</v>
      </c>
      <c r="L23" s="15">
        <f t="shared" ref="L23:R23" si="25">L149+L152+L153+L167+L168+L171+L173+L175+L178</f>
        <v>414</v>
      </c>
      <c r="M23" s="15">
        <f t="shared" si="25"/>
        <v>387</v>
      </c>
      <c r="N23" s="15">
        <f t="shared" si="25"/>
        <v>406</v>
      </c>
      <c r="O23" s="15">
        <f t="shared" si="25"/>
        <v>2210</v>
      </c>
      <c r="P23" s="15">
        <f t="shared" si="25"/>
        <v>2167</v>
      </c>
      <c r="Q23" s="15">
        <f t="shared" si="25"/>
        <v>2114</v>
      </c>
      <c r="R23" s="15">
        <f t="shared" si="25"/>
        <v>2163</v>
      </c>
    </row>
    <row r="24" spans="1:18" s="14" customFormat="1" ht="12" customHeight="1" x14ac:dyDescent="0.2">
      <c r="A24" s="46" t="s">
        <v>20</v>
      </c>
      <c r="B24" s="46"/>
      <c r="C24" s="15">
        <f t="shared" ref="C24:K24" si="26">C154+C160+C163+C169+C177+C179+C180+C186</f>
        <v>295</v>
      </c>
      <c r="D24" s="15">
        <f t="shared" si="26"/>
        <v>279</v>
      </c>
      <c r="E24" s="15">
        <f t="shared" si="26"/>
        <v>271</v>
      </c>
      <c r="F24" s="15">
        <f t="shared" si="26"/>
        <v>280</v>
      </c>
      <c r="G24" s="15">
        <f t="shared" si="26"/>
        <v>21</v>
      </c>
      <c r="H24" s="15">
        <f t="shared" si="26"/>
        <v>19</v>
      </c>
      <c r="I24" s="15">
        <f t="shared" si="26"/>
        <v>16</v>
      </c>
      <c r="J24" s="15">
        <f t="shared" si="26"/>
        <v>15</v>
      </c>
      <c r="K24" s="15">
        <f t="shared" si="26"/>
        <v>59</v>
      </c>
      <c r="L24" s="15">
        <f t="shared" ref="L24:R24" si="27">L154+L160+L163+L169+L177+L179+L180+L186</f>
        <v>73</v>
      </c>
      <c r="M24" s="15">
        <f t="shared" si="27"/>
        <v>75</v>
      </c>
      <c r="N24" s="15">
        <f t="shared" si="27"/>
        <v>77</v>
      </c>
      <c r="O24" s="15">
        <f t="shared" si="27"/>
        <v>215</v>
      </c>
      <c r="P24" s="15">
        <f t="shared" si="27"/>
        <v>187</v>
      </c>
      <c r="Q24" s="15">
        <f t="shared" si="27"/>
        <v>180</v>
      </c>
      <c r="R24" s="15">
        <f t="shared" si="27"/>
        <v>188</v>
      </c>
    </row>
    <row r="25" spans="1:18" s="14" customFormat="1" ht="12" customHeight="1" x14ac:dyDescent="0.2">
      <c r="A25" s="46" t="s">
        <v>21</v>
      </c>
      <c r="B25" s="46"/>
      <c r="C25" s="15">
        <f t="shared" ref="C25:K25" si="28">C26+C27</f>
        <v>641</v>
      </c>
      <c r="D25" s="15">
        <f t="shared" si="28"/>
        <v>643</v>
      </c>
      <c r="E25" s="15">
        <f t="shared" si="28"/>
        <v>608</v>
      </c>
      <c r="F25" s="15">
        <f t="shared" si="28"/>
        <v>640</v>
      </c>
      <c r="G25" s="15">
        <f t="shared" si="28"/>
        <v>143</v>
      </c>
      <c r="H25" s="15">
        <f t="shared" si="28"/>
        <v>155</v>
      </c>
      <c r="I25" s="15">
        <f t="shared" si="28"/>
        <v>104</v>
      </c>
      <c r="J25" s="15">
        <f t="shared" si="28"/>
        <v>102</v>
      </c>
      <c r="K25" s="15">
        <f t="shared" si="28"/>
        <v>149</v>
      </c>
      <c r="L25" s="15">
        <f t="shared" ref="L25:R25" si="29">L26+L27</f>
        <v>132</v>
      </c>
      <c r="M25" s="15">
        <f t="shared" si="29"/>
        <v>138</v>
      </c>
      <c r="N25" s="15">
        <f t="shared" si="29"/>
        <v>153</v>
      </c>
      <c r="O25" s="15">
        <f t="shared" si="29"/>
        <v>349</v>
      </c>
      <c r="P25" s="15">
        <f t="shared" si="29"/>
        <v>356</v>
      </c>
      <c r="Q25" s="15">
        <f t="shared" si="29"/>
        <v>366</v>
      </c>
      <c r="R25" s="15">
        <f t="shared" si="29"/>
        <v>385</v>
      </c>
    </row>
    <row r="26" spans="1:18" s="14" customFormat="1" ht="12" customHeight="1" x14ac:dyDescent="0.2">
      <c r="A26" s="21"/>
      <c r="B26" s="17" t="s">
        <v>22</v>
      </c>
      <c r="C26" s="15">
        <f t="shared" ref="C26:K26" si="30">C151+C157+C159+C170+C181+C187</f>
        <v>93</v>
      </c>
      <c r="D26" s="15">
        <f t="shared" si="30"/>
        <v>82</v>
      </c>
      <c r="E26" s="15">
        <f t="shared" si="30"/>
        <v>73</v>
      </c>
      <c r="F26" s="15">
        <f t="shared" si="30"/>
        <v>75</v>
      </c>
      <c r="G26" s="15">
        <f t="shared" si="30"/>
        <v>48</v>
      </c>
      <c r="H26" s="15">
        <f t="shared" si="30"/>
        <v>38</v>
      </c>
      <c r="I26" s="15">
        <f t="shared" si="30"/>
        <v>35</v>
      </c>
      <c r="J26" s="15">
        <f t="shared" si="30"/>
        <v>33</v>
      </c>
      <c r="K26" s="15">
        <f t="shared" si="30"/>
        <v>8</v>
      </c>
      <c r="L26" s="15">
        <f t="shared" ref="L26:R26" si="31">L151+L157+L159+L170+L181+L187</f>
        <v>8</v>
      </c>
      <c r="M26" s="15">
        <f t="shared" si="31"/>
        <v>8</v>
      </c>
      <c r="N26" s="15">
        <f t="shared" si="31"/>
        <v>9</v>
      </c>
      <c r="O26" s="15">
        <f t="shared" si="31"/>
        <v>37</v>
      </c>
      <c r="P26" s="15">
        <f t="shared" si="31"/>
        <v>36</v>
      </c>
      <c r="Q26" s="15">
        <f t="shared" si="31"/>
        <v>30</v>
      </c>
      <c r="R26" s="15">
        <f t="shared" si="31"/>
        <v>33</v>
      </c>
    </row>
    <row r="27" spans="1:18" s="14" customFormat="1" ht="12" customHeight="1" x14ac:dyDescent="0.2">
      <c r="A27" s="19"/>
      <c r="B27" s="17" t="s">
        <v>23</v>
      </c>
      <c r="C27" s="15">
        <f t="shared" ref="C27:R27" si="32">C158+C161+C166+C183</f>
        <v>548</v>
      </c>
      <c r="D27" s="15">
        <f t="shared" si="32"/>
        <v>561</v>
      </c>
      <c r="E27" s="15">
        <f t="shared" si="32"/>
        <v>535</v>
      </c>
      <c r="F27" s="15">
        <f t="shared" si="32"/>
        <v>565</v>
      </c>
      <c r="G27" s="15">
        <f t="shared" si="32"/>
        <v>95</v>
      </c>
      <c r="H27" s="15">
        <f t="shared" si="32"/>
        <v>117</v>
      </c>
      <c r="I27" s="15">
        <f t="shared" si="32"/>
        <v>69</v>
      </c>
      <c r="J27" s="15">
        <f t="shared" si="32"/>
        <v>69</v>
      </c>
      <c r="K27" s="15">
        <f>K158+K161+K166+K183</f>
        <v>141</v>
      </c>
      <c r="L27" s="15">
        <f t="shared" si="32"/>
        <v>124</v>
      </c>
      <c r="M27" s="15">
        <f t="shared" si="32"/>
        <v>130</v>
      </c>
      <c r="N27" s="15">
        <f t="shared" si="32"/>
        <v>144</v>
      </c>
      <c r="O27" s="15">
        <f t="shared" si="32"/>
        <v>312</v>
      </c>
      <c r="P27" s="15">
        <f t="shared" si="32"/>
        <v>320</v>
      </c>
      <c r="Q27" s="15">
        <f t="shared" si="32"/>
        <v>336</v>
      </c>
      <c r="R27" s="15">
        <f t="shared" si="32"/>
        <v>352</v>
      </c>
    </row>
    <row r="28" spans="1:18" s="14" customFormat="1" ht="12" customHeight="1" x14ac:dyDescent="0.2">
      <c r="A28" s="46" t="s">
        <v>24</v>
      </c>
      <c r="B28" s="46"/>
      <c r="C28" s="15">
        <f t="shared" ref="C28:K28" si="33">C29+C30</f>
        <v>216</v>
      </c>
      <c r="D28" s="15">
        <f t="shared" si="33"/>
        <v>212</v>
      </c>
      <c r="E28" s="15">
        <f t="shared" si="33"/>
        <v>178</v>
      </c>
      <c r="F28" s="15">
        <f t="shared" si="33"/>
        <v>174</v>
      </c>
      <c r="G28" s="15">
        <f t="shared" si="33"/>
        <v>42</v>
      </c>
      <c r="H28" s="15">
        <f t="shared" si="33"/>
        <v>37</v>
      </c>
      <c r="I28" s="15">
        <f t="shared" si="33"/>
        <v>23</v>
      </c>
      <c r="J28" s="15">
        <f t="shared" si="33"/>
        <v>21</v>
      </c>
      <c r="K28" s="15">
        <f t="shared" si="33"/>
        <v>38</v>
      </c>
      <c r="L28" s="15">
        <f t="shared" ref="L28:R28" si="34">L29+L30</f>
        <v>35</v>
      </c>
      <c r="M28" s="15">
        <f t="shared" si="34"/>
        <v>29</v>
      </c>
      <c r="N28" s="15">
        <f t="shared" si="34"/>
        <v>31</v>
      </c>
      <c r="O28" s="15">
        <f t="shared" si="34"/>
        <v>136</v>
      </c>
      <c r="P28" s="15">
        <f t="shared" si="34"/>
        <v>140</v>
      </c>
      <c r="Q28" s="15">
        <f t="shared" si="34"/>
        <v>126</v>
      </c>
      <c r="R28" s="15">
        <f t="shared" si="34"/>
        <v>122</v>
      </c>
    </row>
    <row r="29" spans="1:18" s="14" customFormat="1" ht="12" customHeight="1" x14ac:dyDescent="0.2">
      <c r="A29" s="21"/>
      <c r="B29" s="17" t="s">
        <v>25</v>
      </c>
      <c r="C29" s="15">
        <f t="shared" ref="C29:K29" si="35">C150+C164+C176</f>
        <v>93</v>
      </c>
      <c r="D29" s="15">
        <f t="shared" si="35"/>
        <v>81</v>
      </c>
      <c r="E29" s="15">
        <f t="shared" si="35"/>
        <v>71</v>
      </c>
      <c r="F29" s="15">
        <f t="shared" si="35"/>
        <v>69</v>
      </c>
      <c r="G29" s="15">
        <f t="shared" si="35"/>
        <v>29</v>
      </c>
      <c r="H29" s="15">
        <f t="shared" si="35"/>
        <v>21</v>
      </c>
      <c r="I29" s="15">
        <f t="shared" si="35"/>
        <v>15</v>
      </c>
      <c r="J29" s="15">
        <f t="shared" si="35"/>
        <v>14</v>
      </c>
      <c r="K29" s="15">
        <f t="shared" si="35"/>
        <v>9</v>
      </c>
      <c r="L29" s="15">
        <f t="shared" ref="L29:R29" si="36">L150+L164+L176</f>
        <v>10</v>
      </c>
      <c r="M29" s="15">
        <f t="shared" si="36"/>
        <v>5</v>
      </c>
      <c r="N29" s="15">
        <f t="shared" si="36"/>
        <v>5</v>
      </c>
      <c r="O29" s="15">
        <f t="shared" si="36"/>
        <v>55</v>
      </c>
      <c r="P29" s="15">
        <f t="shared" si="36"/>
        <v>50</v>
      </c>
      <c r="Q29" s="15">
        <f t="shared" si="36"/>
        <v>51</v>
      </c>
      <c r="R29" s="15">
        <f t="shared" si="36"/>
        <v>50</v>
      </c>
    </row>
    <row r="30" spans="1:18" s="14" customFormat="1" ht="12" customHeight="1" x14ac:dyDescent="0.2">
      <c r="A30" s="19"/>
      <c r="B30" s="17" t="s">
        <v>26</v>
      </c>
      <c r="C30" s="15">
        <f t="shared" ref="C30:K30" si="37">C155+C182+C185</f>
        <v>123</v>
      </c>
      <c r="D30" s="15">
        <f t="shared" si="37"/>
        <v>131</v>
      </c>
      <c r="E30" s="15">
        <f t="shared" si="37"/>
        <v>107</v>
      </c>
      <c r="F30" s="15">
        <f t="shared" si="37"/>
        <v>105</v>
      </c>
      <c r="G30" s="15">
        <f t="shared" si="37"/>
        <v>13</v>
      </c>
      <c r="H30" s="15">
        <f t="shared" si="37"/>
        <v>16</v>
      </c>
      <c r="I30" s="15">
        <f t="shared" si="37"/>
        <v>8</v>
      </c>
      <c r="J30" s="15">
        <f t="shared" si="37"/>
        <v>7</v>
      </c>
      <c r="K30" s="15">
        <f t="shared" si="37"/>
        <v>29</v>
      </c>
      <c r="L30" s="15">
        <f t="shared" ref="L30:R30" si="38">L155+L182+L185</f>
        <v>25</v>
      </c>
      <c r="M30" s="15">
        <f t="shared" si="38"/>
        <v>24</v>
      </c>
      <c r="N30" s="15">
        <f t="shared" si="38"/>
        <v>26</v>
      </c>
      <c r="O30" s="15">
        <f t="shared" si="38"/>
        <v>81</v>
      </c>
      <c r="P30" s="15">
        <f t="shared" si="38"/>
        <v>90</v>
      </c>
      <c r="Q30" s="15">
        <f t="shared" si="38"/>
        <v>75</v>
      </c>
      <c r="R30" s="15">
        <f t="shared" si="38"/>
        <v>72</v>
      </c>
    </row>
    <row r="31" spans="1:18" s="14" customFormat="1" ht="12" customHeight="1" x14ac:dyDescent="0.2">
      <c r="A31" s="46" t="s">
        <v>27</v>
      </c>
      <c r="B31" s="46"/>
      <c r="C31" s="15">
        <f t="shared" ref="C31:K31" si="39">C162+C165+C172+C174+C184</f>
        <v>100</v>
      </c>
      <c r="D31" s="15">
        <f t="shared" si="39"/>
        <v>70</v>
      </c>
      <c r="E31" s="15">
        <f t="shared" si="39"/>
        <v>58</v>
      </c>
      <c r="F31" s="15">
        <f t="shared" si="39"/>
        <v>54</v>
      </c>
      <c r="G31" s="15">
        <f t="shared" si="39"/>
        <v>37</v>
      </c>
      <c r="H31" s="15">
        <f t="shared" si="39"/>
        <v>25</v>
      </c>
      <c r="I31" s="15">
        <f t="shared" si="39"/>
        <v>18</v>
      </c>
      <c r="J31" s="15">
        <f t="shared" si="39"/>
        <v>17</v>
      </c>
      <c r="K31" s="15">
        <f t="shared" si="39"/>
        <v>15</v>
      </c>
      <c r="L31" s="15">
        <f t="shared" ref="L31:R31" si="40">L162+L165+L172+L174+L184</f>
        <v>8</v>
      </c>
      <c r="M31" s="15">
        <f t="shared" si="40"/>
        <v>9</v>
      </c>
      <c r="N31" s="15">
        <f t="shared" si="40"/>
        <v>9</v>
      </c>
      <c r="O31" s="15">
        <f t="shared" si="40"/>
        <v>48</v>
      </c>
      <c r="P31" s="15">
        <f t="shared" si="40"/>
        <v>37</v>
      </c>
      <c r="Q31" s="15">
        <f t="shared" si="40"/>
        <v>31</v>
      </c>
      <c r="R31" s="15">
        <f t="shared" si="40"/>
        <v>28</v>
      </c>
    </row>
    <row r="32" spans="1:18" s="14" customFormat="1" ht="12" customHeight="1" x14ac:dyDescent="0.2">
      <c r="A32" s="46" t="s">
        <v>28</v>
      </c>
      <c r="B32" s="46"/>
      <c r="C32" s="15">
        <f t="shared" ref="C32:K32" si="41">C33+C34+C35</f>
        <v>470</v>
      </c>
      <c r="D32" s="15">
        <f t="shared" si="41"/>
        <v>404</v>
      </c>
      <c r="E32" s="15">
        <f t="shared" si="41"/>
        <v>373</v>
      </c>
      <c r="F32" s="15">
        <f t="shared" si="41"/>
        <v>369</v>
      </c>
      <c r="G32" s="15">
        <f t="shared" si="41"/>
        <v>123</v>
      </c>
      <c r="H32" s="15">
        <f t="shared" si="41"/>
        <v>90</v>
      </c>
      <c r="I32" s="15">
        <f t="shared" si="41"/>
        <v>80</v>
      </c>
      <c r="J32" s="15">
        <f t="shared" si="41"/>
        <v>81</v>
      </c>
      <c r="K32" s="15">
        <f t="shared" si="41"/>
        <v>102</v>
      </c>
      <c r="L32" s="15">
        <f t="shared" ref="L32:R32" si="42">L33+L34+L35</f>
        <v>80</v>
      </c>
      <c r="M32" s="15">
        <f t="shared" si="42"/>
        <v>87</v>
      </c>
      <c r="N32" s="15">
        <f t="shared" si="42"/>
        <v>90</v>
      </c>
      <c r="O32" s="15">
        <f t="shared" si="42"/>
        <v>245</v>
      </c>
      <c r="P32" s="15">
        <f t="shared" si="42"/>
        <v>234</v>
      </c>
      <c r="Q32" s="15">
        <f t="shared" si="42"/>
        <v>206</v>
      </c>
      <c r="R32" s="15">
        <f t="shared" si="42"/>
        <v>198</v>
      </c>
    </row>
    <row r="33" spans="1:18" s="14" customFormat="1" ht="12" customHeight="1" x14ac:dyDescent="0.2">
      <c r="A33" s="21"/>
      <c r="B33" s="17" t="s">
        <v>29</v>
      </c>
      <c r="C33" s="15">
        <f t="shared" ref="C33:K33" si="43">C195</f>
        <v>79</v>
      </c>
      <c r="D33" s="15">
        <f t="shared" si="43"/>
        <v>65</v>
      </c>
      <c r="E33" s="15">
        <f t="shared" si="43"/>
        <v>58</v>
      </c>
      <c r="F33" s="15">
        <f t="shared" si="43"/>
        <v>61</v>
      </c>
      <c r="G33" s="15">
        <f t="shared" si="43"/>
        <v>35</v>
      </c>
      <c r="H33" s="15">
        <f t="shared" si="43"/>
        <v>29</v>
      </c>
      <c r="I33" s="15">
        <f t="shared" si="43"/>
        <v>24</v>
      </c>
      <c r="J33" s="15">
        <f t="shared" si="43"/>
        <v>22</v>
      </c>
      <c r="K33" s="15">
        <f t="shared" si="43"/>
        <v>9</v>
      </c>
      <c r="L33" s="15">
        <f t="shared" ref="L33:R33" si="44">L195</f>
        <v>7</v>
      </c>
      <c r="M33" s="15">
        <f t="shared" si="44"/>
        <v>10</v>
      </c>
      <c r="N33" s="15">
        <f t="shared" si="44"/>
        <v>12</v>
      </c>
      <c r="O33" s="15">
        <f t="shared" si="44"/>
        <v>35</v>
      </c>
      <c r="P33" s="15">
        <f t="shared" si="44"/>
        <v>29</v>
      </c>
      <c r="Q33" s="15">
        <f t="shared" si="44"/>
        <v>24</v>
      </c>
      <c r="R33" s="15">
        <f t="shared" si="44"/>
        <v>27</v>
      </c>
    </row>
    <row r="34" spans="1:18" s="14" customFormat="1" ht="12" customHeight="1" x14ac:dyDescent="0.2">
      <c r="A34" s="16"/>
      <c r="B34" s="17" t="s">
        <v>30</v>
      </c>
      <c r="C34" s="15">
        <f t="shared" ref="C34:K34" si="45">C191+C192+C193+C196</f>
        <v>56</v>
      </c>
      <c r="D34" s="15">
        <f t="shared" si="45"/>
        <v>41</v>
      </c>
      <c r="E34" s="15">
        <f t="shared" si="45"/>
        <v>31</v>
      </c>
      <c r="F34" s="15">
        <f t="shared" si="45"/>
        <v>29</v>
      </c>
      <c r="G34" s="15">
        <f t="shared" si="45"/>
        <v>23</v>
      </c>
      <c r="H34" s="15">
        <f t="shared" si="45"/>
        <v>15</v>
      </c>
      <c r="I34" s="15">
        <f t="shared" si="45"/>
        <v>13</v>
      </c>
      <c r="J34" s="15">
        <f t="shared" si="45"/>
        <v>14</v>
      </c>
      <c r="K34" s="15">
        <f t="shared" si="45"/>
        <v>7</v>
      </c>
      <c r="L34" s="15">
        <f t="shared" ref="L34:R34" si="46">L191+L192+L193+L196</f>
        <v>4</v>
      </c>
      <c r="M34" s="15">
        <f t="shared" si="46"/>
        <v>4</v>
      </c>
      <c r="N34" s="15">
        <f t="shared" si="46"/>
        <v>4</v>
      </c>
      <c r="O34" s="15">
        <f t="shared" si="46"/>
        <v>26</v>
      </c>
      <c r="P34" s="15">
        <f t="shared" si="46"/>
        <v>22</v>
      </c>
      <c r="Q34" s="15">
        <f t="shared" si="46"/>
        <v>14</v>
      </c>
      <c r="R34" s="15">
        <f t="shared" si="46"/>
        <v>11</v>
      </c>
    </row>
    <row r="35" spans="1:18" s="14" customFormat="1" ht="12" customHeight="1" x14ac:dyDescent="0.2">
      <c r="A35" s="16"/>
      <c r="B35" s="22" t="s">
        <v>31</v>
      </c>
      <c r="C35" s="20">
        <f t="shared" ref="C35:R35" si="47">C190+C194+C197</f>
        <v>335</v>
      </c>
      <c r="D35" s="20">
        <f t="shared" si="47"/>
        <v>298</v>
      </c>
      <c r="E35" s="20">
        <f t="shared" si="47"/>
        <v>284</v>
      </c>
      <c r="F35" s="20">
        <f t="shared" si="47"/>
        <v>279</v>
      </c>
      <c r="G35" s="20">
        <f t="shared" si="47"/>
        <v>65</v>
      </c>
      <c r="H35" s="20">
        <f t="shared" si="47"/>
        <v>46</v>
      </c>
      <c r="I35" s="20">
        <f t="shared" si="47"/>
        <v>43</v>
      </c>
      <c r="J35" s="20">
        <f t="shared" si="47"/>
        <v>45</v>
      </c>
      <c r="K35" s="20">
        <f>K190+K194+K197</f>
        <v>86</v>
      </c>
      <c r="L35" s="20">
        <f t="shared" si="47"/>
        <v>69</v>
      </c>
      <c r="M35" s="20">
        <f t="shared" si="47"/>
        <v>73</v>
      </c>
      <c r="N35" s="20">
        <f t="shared" si="47"/>
        <v>74</v>
      </c>
      <c r="O35" s="20">
        <f t="shared" si="47"/>
        <v>184</v>
      </c>
      <c r="P35" s="20">
        <f t="shared" si="47"/>
        <v>183</v>
      </c>
      <c r="Q35" s="20">
        <f t="shared" si="47"/>
        <v>168</v>
      </c>
      <c r="R35" s="20">
        <f t="shared" si="47"/>
        <v>160</v>
      </c>
    </row>
    <row r="36" spans="1:18" s="14" customFormat="1" ht="12" customHeight="1" x14ac:dyDescent="0.2">
      <c r="A36" s="56"/>
      <c r="B36" s="56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s="12" customFormat="1" ht="12" customHeight="1" x14ac:dyDescent="0.2">
      <c r="A37" s="38" t="s">
        <v>32</v>
      </c>
      <c r="B37" s="38"/>
      <c r="C37" s="13">
        <f t="shared" ref="C37:K37" si="48">C38+C39</f>
        <v>2571</v>
      </c>
      <c r="D37" s="13">
        <f t="shared" si="48"/>
        <v>2623</v>
      </c>
      <c r="E37" s="13">
        <f t="shared" si="48"/>
        <v>2610</v>
      </c>
      <c r="F37" s="13">
        <f t="shared" si="48"/>
        <v>2661</v>
      </c>
      <c r="G37" s="13">
        <f t="shared" si="48"/>
        <v>200</v>
      </c>
      <c r="H37" s="13">
        <f t="shared" si="48"/>
        <v>203</v>
      </c>
      <c r="I37" s="13">
        <f t="shared" si="48"/>
        <v>144</v>
      </c>
      <c r="J37" s="13">
        <f t="shared" si="48"/>
        <v>134</v>
      </c>
      <c r="K37" s="13">
        <f t="shared" si="48"/>
        <v>426</v>
      </c>
      <c r="L37" s="13">
        <f t="shared" ref="L37:R37" si="49">L38+L39</f>
        <v>410</v>
      </c>
      <c r="M37" s="13">
        <f t="shared" si="49"/>
        <v>437</v>
      </c>
      <c r="N37" s="13">
        <f t="shared" si="49"/>
        <v>428</v>
      </c>
      <c r="O37" s="13">
        <f t="shared" si="49"/>
        <v>1945</v>
      </c>
      <c r="P37" s="13">
        <f t="shared" si="49"/>
        <v>2010</v>
      </c>
      <c r="Q37" s="13">
        <f t="shared" si="49"/>
        <v>2029</v>
      </c>
      <c r="R37" s="13">
        <f t="shared" si="49"/>
        <v>2099</v>
      </c>
    </row>
    <row r="38" spans="1:18" s="14" customFormat="1" ht="12" customHeight="1" x14ac:dyDescent="0.2">
      <c r="A38" s="46" t="s">
        <v>33</v>
      </c>
      <c r="B38" s="46"/>
      <c r="C38" s="15">
        <f t="shared" ref="C38:K38" si="50">C200+C201+C203+C204+C206+C209+C212+C213+C216+C217</f>
        <v>2170</v>
      </c>
      <c r="D38" s="15">
        <f t="shared" si="50"/>
        <v>2202</v>
      </c>
      <c r="E38" s="15">
        <f t="shared" si="50"/>
        <v>2185</v>
      </c>
      <c r="F38" s="15">
        <f t="shared" si="50"/>
        <v>2207</v>
      </c>
      <c r="G38" s="15">
        <f t="shared" si="50"/>
        <v>126</v>
      </c>
      <c r="H38" s="15">
        <f t="shared" si="50"/>
        <v>131</v>
      </c>
      <c r="I38" s="15">
        <f t="shared" si="50"/>
        <v>87</v>
      </c>
      <c r="J38" s="15">
        <f t="shared" si="50"/>
        <v>80</v>
      </c>
      <c r="K38" s="15">
        <f t="shared" si="50"/>
        <v>354</v>
      </c>
      <c r="L38" s="15">
        <f t="shared" ref="L38:R38" si="51">L200+L201+L203+L204+L206+L209+L212+L213+L216+L217</f>
        <v>336</v>
      </c>
      <c r="M38" s="15">
        <f t="shared" si="51"/>
        <v>357</v>
      </c>
      <c r="N38" s="15">
        <f t="shared" si="51"/>
        <v>348</v>
      </c>
      <c r="O38" s="15">
        <f t="shared" si="51"/>
        <v>1690</v>
      </c>
      <c r="P38" s="15">
        <f t="shared" si="51"/>
        <v>1735</v>
      </c>
      <c r="Q38" s="15">
        <f t="shared" si="51"/>
        <v>1741</v>
      </c>
      <c r="R38" s="15">
        <f t="shared" si="51"/>
        <v>1779</v>
      </c>
    </row>
    <row r="39" spans="1:18" s="14" customFormat="1" ht="12" customHeight="1" x14ac:dyDescent="0.2">
      <c r="A39" s="47" t="s">
        <v>34</v>
      </c>
      <c r="B39" s="47"/>
      <c r="C39" s="20">
        <f t="shared" ref="C39:K39" si="52">+C202+C156+C207+C215</f>
        <v>401</v>
      </c>
      <c r="D39" s="20">
        <f t="shared" si="52"/>
        <v>421</v>
      </c>
      <c r="E39" s="20">
        <f t="shared" si="52"/>
        <v>425</v>
      </c>
      <c r="F39" s="20">
        <f t="shared" si="52"/>
        <v>454</v>
      </c>
      <c r="G39" s="20">
        <f t="shared" si="52"/>
        <v>74</v>
      </c>
      <c r="H39" s="20">
        <f t="shared" si="52"/>
        <v>72</v>
      </c>
      <c r="I39" s="20">
        <f t="shared" si="52"/>
        <v>57</v>
      </c>
      <c r="J39" s="20">
        <f t="shared" si="52"/>
        <v>54</v>
      </c>
      <c r="K39" s="20">
        <f t="shared" si="52"/>
        <v>72</v>
      </c>
      <c r="L39" s="20">
        <f t="shared" ref="L39:R39" si="53">+L202+L156+L207+L215</f>
        <v>74</v>
      </c>
      <c r="M39" s="20">
        <f t="shared" si="53"/>
        <v>80</v>
      </c>
      <c r="N39" s="20">
        <f t="shared" si="53"/>
        <v>80</v>
      </c>
      <c r="O39" s="20">
        <f t="shared" si="53"/>
        <v>255</v>
      </c>
      <c r="P39" s="20">
        <f t="shared" si="53"/>
        <v>275</v>
      </c>
      <c r="Q39" s="20">
        <f t="shared" si="53"/>
        <v>288</v>
      </c>
      <c r="R39" s="20">
        <f t="shared" si="53"/>
        <v>320</v>
      </c>
    </row>
    <row r="40" spans="1:18" s="14" customFormat="1" ht="12" customHeight="1" x14ac:dyDescent="0.2">
      <c r="A40" s="56"/>
      <c r="B40" s="56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s="12" customFormat="1" ht="12" customHeight="1" x14ac:dyDescent="0.2">
      <c r="A41" s="38" t="s">
        <v>35</v>
      </c>
      <c r="B41" s="38"/>
      <c r="C41" s="13">
        <f t="shared" ref="C41:K41" si="54">C42+C43+C47</f>
        <v>8649</v>
      </c>
      <c r="D41" s="13">
        <f t="shared" si="54"/>
        <v>8816</v>
      </c>
      <c r="E41" s="13">
        <f t="shared" si="54"/>
        <v>8692</v>
      </c>
      <c r="F41" s="13">
        <f t="shared" si="54"/>
        <v>9371</v>
      </c>
      <c r="G41" s="13">
        <f t="shared" si="54"/>
        <v>277</v>
      </c>
      <c r="H41" s="13">
        <f t="shared" si="54"/>
        <v>263</v>
      </c>
      <c r="I41" s="13">
        <f t="shared" si="54"/>
        <v>174</v>
      </c>
      <c r="J41" s="13">
        <f t="shared" si="54"/>
        <v>184</v>
      </c>
      <c r="K41" s="13">
        <f t="shared" si="54"/>
        <v>1390</v>
      </c>
      <c r="L41" s="13">
        <f t="shared" ref="L41:R41" si="55">L42+L43+L47</f>
        <v>1306</v>
      </c>
      <c r="M41" s="13">
        <f t="shared" si="55"/>
        <v>1309</v>
      </c>
      <c r="N41" s="13">
        <f t="shared" si="55"/>
        <v>1362</v>
      </c>
      <c r="O41" s="13">
        <f t="shared" si="55"/>
        <v>6982</v>
      </c>
      <c r="P41" s="13">
        <f t="shared" si="55"/>
        <v>7247</v>
      </c>
      <c r="Q41" s="13">
        <f t="shared" si="55"/>
        <v>7209</v>
      </c>
      <c r="R41" s="13">
        <f t="shared" si="55"/>
        <v>7825</v>
      </c>
    </row>
    <row r="42" spans="1:18" s="14" customFormat="1" ht="12" customHeight="1" x14ac:dyDescent="0.2">
      <c r="A42" s="46" t="s">
        <v>36</v>
      </c>
      <c r="B42" s="46"/>
      <c r="C42" s="15">
        <f t="shared" ref="C42:R42" si="56">C97+C98+C100+C102+C103+C107+C108+C110+C112+C114+C115+C119+C121+C125+C126+C130+C133+C137+C141+C145+C146</f>
        <v>6283</v>
      </c>
      <c r="D42" s="15">
        <f t="shared" si="56"/>
        <v>6379</v>
      </c>
      <c r="E42" s="15">
        <f t="shared" si="56"/>
        <v>6315</v>
      </c>
      <c r="F42" s="15">
        <f t="shared" si="56"/>
        <v>6874</v>
      </c>
      <c r="G42" s="15">
        <f t="shared" si="56"/>
        <v>68</v>
      </c>
      <c r="H42" s="15">
        <f t="shared" si="56"/>
        <v>67</v>
      </c>
      <c r="I42" s="15">
        <f t="shared" si="56"/>
        <v>36</v>
      </c>
      <c r="J42" s="15">
        <f t="shared" si="56"/>
        <v>35</v>
      </c>
      <c r="K42" s="15">
        <f>K97+K98+K100+K102+K103+K107+K108+K110+K112+K114+K115+K119+K121+K125+K126+K130+K133+K137+K141+K145+K146</f>
        <v>825</v>
      </c>
      <c r="L42" s="15">
        <f t="shared" si="56"/>
        <v>759</v>
      </c>
      <c r="M42" s="15">
        <f t="shared" si="56"/>
        <v>725</v>
      </c>
      <c r="N42" s="15">
        <f t="shared" si="56"/>
        <v>771</v>
      </c>
      <c r="O42" s="15">
        <f t="shared" si="56"/>
        <v>5390</v>
      </c>
      <c r="P42" s="15">
        <f t="shared" si="56"/>
        <v>5553</v>
      </c>
      <c r="Q42" s="15">
        <f t="shared" si="56"/>
        <v>5554</v>
      </c>
      <c r="R42" s="15">
        <f t="shared" si="56"/>
        <v>6068</v>
      </c>
    </row>
    <row r="43" spans="1:18" s="14" customFormat="1" ht="12" customHeight="1" x14ac:dyDescent="0.2">
      <c r="A43" s="48" t="s">
        <v>37</v>
      </c>
      <c r="B43" s="48"/>
      <c r="C43" s="15">
        <f t="shared" ref="C43:K43" si="57">C44+C45+C46</f>
        <v>1165</v>
      </c>
      <c r="D43" s="15">
        <f t="shared" si="57"/>
        <v>1244</v>
      </c>
      <c r="E43" s="15">
        <f t="shared" si="57"/>
        <v>1266</v>
      </c>
      <c r="F43" s="15">
        <f t="shared" si="57"/>
        <v>1347</v>
      </c>
      <c r="G43" s="15">
        <f t="shared" si="57"/>
        <v>119</v>
      </c>
      <c r="H43" s="15">
        <f t="shared" si="57"/>
        <v>104</v>
      </c>
      <c r="I43" s="15">
        <f t="shared" si="57"/>
        <v>72</v>
      </c>
      <c r="J43" s="15">
        <f t="shared" si="57"/>
        <v>74</v>
      </c>
      <c r="K43" s="15">
        <f t="shared" si="57"/>
        <v>288</v>
      </c>
      <c r="L43" s="15">
        <f t="shared" ref="L43:R43" si="58">L44+L45+L46</f>
        <v>305</v>
      </c>
      <c r="M43" s="15">
        <f t="shared" si="58"/>
        <v>337</v>
      </c>
      <c r="N43" s="15">
        <f t="shared" si="58"/>
        <v>360</v>
      </c>
      <c r="O43" s="15">
        <f t="shared" si="58"/>
        <v>758</v>
      </c>
      <c r="P43" s="15">
        <f t="shared" si="58"/>
        <v>835</v>
      </c>
      <c r="Q43" s="15">
        <f t="shared" si="58"/>
        <v>857</v>
      </c>
      <c r="R43" s="15">
        <f t="shared" si="58"/>
        <v>913</v>
      </c>
    </row>
    <row r="44" spans="1:18" s="14" customFormat="1" ht="12" customHeight="1" x14ac:dyDescent="0.2">
      <c r="A44" s="22"/>
      <c r="B44" s="17" t="s">
        <v>38</v>
      </c>
      <c r="C44" s="15">
        <f t="shared" ref="C44:K44" si="59">C89+C92+C99+C113+C208+C117+C210+C122+C135+C139+C142</f>
        <v>744</v>
      </c>
      <c r="D44" s="15">
        <f t="shared" si="59"/>
        <v>846</v>
      </c>
      <c r="E44" s="15">
        <f t="shared" si="59"/>
        <v>889</v>
      </c>
      <c r="F44" s="15">
        <f t="shared" si="59"/>
        <v>966</v>
      </c>
      <c r="G44" s="15">
        <f t="shared" si="59"/>
        <v>48</v>
      </c>
      <c r="H44" s="15">
        <f t="shared" si="59"/>
        <v>42</v>
      </c>
      <c r="I44" s="15">
        <f t="shared" si="59"/>
        <v>29</v>
      </c>
      <c r="J44" s="15">
        <f t="shared" si="59"/>
        <v>30</v>
      </c>
      <c r="K44" s="15">
        <f t="shared" si="59"/>
        <v>210</v>
      </c>
      <c r="L44" s="15">
        <f t="shared" ref="L44:R44" si="60">L89+L92+L99+L113+L208+L117+L210+L122+L135+L139+L142</f>
        <v>225</v>
      </c>
      <c r="M44" s="15">
        <f t="shared" si="60"/>
        <v>252</v>
      </c>
      <c r="N44" s="15">
        <f t="shared" si="60"/>
        <v>278</v>
      </c>
      <c r="O44" s="15">
        <f t="shared" si="60"/>
        <v>486</v>
      </c>
      <c r="P44" s="15">
        <f t="shared" si="60"/>
        <v>579</v>
      </c>
      <c r="Q44" s="15">
        <f t="shared" si="60"/>
        <v>608</v>
      </c>
      <c r="R44" s="15">
        <f t="shared" si="60"/>
        <v>658</v>
      </c>
    </row>
    <row r="45" spans="1:18" s="14" customFormat="1" ht="12" customHeight="1" x14ac:dyDescent="0.2">
      <c r="A45" s="22"/>
      <c r="B45" s="17" t="s">
        <v>39</v>
      </c>
      <c r="C45" s="15">
        <f t="shared" ref="C45:R45" si="61">C101+C129+C131+C140</f>
        <v>380</v>
      </c>
      <c r="D45" s="15">
        <f t="shared" si="61"/>
        <v>363</v>
      </c>
      <c r="E45" s="15">
        <f t="shared" si="61"/>
        <v>339</v>
      </c>
      <c r="F45" s="15">
        <f t="shared" si="61"/>
        <v>341</v>
      </c>
      <c r="G45" s="15">
        <f t="shared" si="61"/>
        <v>59</v>
      </c>
      <c r="H45" s="15">
        <f t="shared" si="61"/>
        <v>52</v>
      </c>
      <c r="I45" s="15">
        <f t="shared" si="61"/>
        <v>38</v>
      </c>
      <c r="J45" s="15">
        <f t="shared" si="61"/>
        <v>38</v>
      </c>
      <c r="K45" s="15">
        <f>K101+K129+K131+K140</f>
        <v>71</v>
      </c>
      <c r="L45" s="15">
        <f t="shared" si="61"/>
        <v>72</v>
      </c>
      <c r="M45" s="15">
        <f t="shared" si="61"/>
        <v>76</v>
      </c>
      <c r="N45" s="15">
        <f t="shared" si="61"/>
        <v>73</v>
      </c>
      <c r="O45" s="15">
        <f t="shared" si="61"/>
        <v>250</v>
      </c>
      <c r="P45" s="15">
        <f t="shared" si="61"/>
        <v>239</v>
      </c>
      <c r="Q45" s="15">
        <f t="shared" si="61"/>
        <v>225</v>
      </c>
      <c r="R45" s="15">
        <f t="shared" si="61"/>
        <v>230</v>
      </c>
    </row>
    <row r="46" spans="1:18" s="14" customFormat="1" ht="12" customHeight="1" x14ac:dyDescent="0.2">
      <c r="A46" s="22"/>
      <c r="B46" s="18" t="s">
        <v>40</v>
      </c>
      <c r="C46" s="15">
        <f t="shared" ref="C46:K46" si="62">C94+C105+C106+C143</f>
        <v>41</v>
      </c>
      <c r="D46" s="15">
        <f t="shared" si="62"/>
        <v>35</v>
      </c>
      <c r="E46" s="15">
        <f t="shared" si="62"/>
        <v>38</v>
      </c>
      <c r="F46" s="15">
        <f t="shared" si="62"/>
        <v>40</v>
      </c>
      <c r="G46" s="15">
        <f t="shared" si="62"/>
        <v>12</v>
      </c>
      <c r="H46" s="15">
        <f t="shared" si="62"/>
        <v>10</v>
      </c>
      <c r="I46" s="15">
        <f t="shared" si="62"/>
        <v>5</v>
      </c>
      <c r="J46" s="15">
        <f t="shared" si="62"/>
        <v>6</v>
      </c>
      <c r="K46" s="15">
        <f t="shared" si="62"/>
        <v>7</v>
      </c>
      <c r="L46" s="15">
        <f t="shared" ref="L46:R46" si="63">L94+L105+L106+L143</f>
        <v>8</v>
      </c>
      <c r="M46" s="15">
        <f t="shared" si="63"/>
        <v>9</v>
      </c>
      <c r="N46" s="15">
        <f t="shared" si="63"/>
        <v>9</v>
      </c>
      <c r="O46" s="15">
        <f t="shared" si="63"/>
        <v>22</v>
      </c>
      <c r="P46" s="15">
        <f t="shared" si="63"/>
        <v>17</v>
      </c>
      <c r="Q46" s="15">
        <f t="shared" si="63"/>
        <v>24</v>
      </c>
      <c r="R46" s="15">
        <f t="shared" si="63"/>
        <v>25</v>
      </c>
    </row>
    <row r="47" spans="1:18" s="14" customFormat="1" ht="12" customHeight="1" x14ac:dyDescent="0.2">
      <c r="A47" s="46" t="s">
        <v>41</v>
      </c>
      <c r="B47" s="46"/>
      <c r="C47" s="15">
        <f t="shared" ref="C47:K47" si="64">C48+C49+C50</f>
        <v>1201</v>
      </c>
      <c r="D47" s="15">
        <f t="shared" si="64"/>
        <v>1193</v>
      </c>
      <c r="E47" s="15">
        <f t="shared" si="64"/>
        <v>1111</v>
      </c>
      <c r="F47" s="15">
        <f t="shared" si="64"/>
        <v>1150</v>
      </c>
      <c r="G47" s="15">
        <f t="shared" si="64"/>
        <v>90</v>
      </c>
      <c r="H47" s="15">
        <f t="shared" si="64"/>
        <v>92</v>
      </c>
      <c r="I47" s="15">
        <f t="shared" si="64"/>
        <v>66</v>
      </c>
      <c r="J47" s="15">
        <f t="shared" si="64"/>
        <v>75</v>
      </c>
      <c r="K47" s="15">
        <f t="shared" si="64"/>
        <v>277</v>
      </c>
      <c r="L47" s="15">
        <f t="shared" ref="L47:R47" si="65">L48+L49+L50</f>
        <v>242</v>
      </c>
      <c r="M47" s="15">
        <f t="shared" si="65"/>
        <v>247</v>
      </c>
      <c r="N47" s="15">
        <f t="shared" si="65"/>
        <v>231</v>
      </c>
      <c r="O47" s="15">
        <f t="shared" si="65"/>
        <v>834</v>
      </c>
      <c r="P47" s="15">
        <f t="shared" si="65"/>
        <v>859</v>
      </c>
      <c r="Q47" s="15">
        <f t="shared" si="65"/>
        <v>798</v>
      </c>
      <c r="R47" s="15">
        <f t="shared" si="65"/>
        <v>844</v>
      </c>
    </row>
    <row r="48" spans="1:18" s="14" customFormat="1" ht="12" customHeight="1" x14ac:dyDescent="0.2">
      <c r="A48" s="22"/>
      <c r="B48" s="17" t="s">
        <v>42</v>
      </c>
      <c r="C48" s="15">
        <f t="shared" ref="C48:R48" si="66">+C85+C86+C96+C123</f>
        <v>98</v>
      </c>
      <c r="D48" s="15">
        <f t="shared" si="66"/>
        <v>101</v>
      </c>
      <c r="E48" s="15">
        <f t="shared" si="66"/>
        <v>94</v>
      </c>
      <c r="F48" s="15">
        <f t="shared" si="66"/>
        <v>84</v>
      </c>
      <c r="G48" s="15">
        <f t="shared" si="66"/>
        <v>22</v>
      </c>
      <c r="H48" s="15">
        <f t="shared" si="66"/>
        <v>25</v>
      </c>
      <c r="I48" s="15">
        <f t="shared" si="66"/>
        <v>20</v>
      </c>
      <c r="J48" s="15">
        <f t="shared" si="66"/>
        <v>18</v>
      </c>
      <c r="K48" s="15">
        <f>+K85+K86+K96+K123</f>
        <v>23</v>
      </c>
      <c r="L48" s="15">
        <f t="shared" si="66"/>
        <v>23</v>
      </c>
      <c r="M48" s="15">
        <f t="shared" si="66"/>
        <v>21</v>
      </c>
      <c r="N48" s="15">
        <f t="shared" si="66"/>
        <v>13</v>
      </c>
      <c r="O48" s="15">
        <f t="shared" si="66"/>
        <v>53</v>
      </c>
      <c r="P48" s="15">
        <f t="shared" si="66"/>
        <v>53</v>
      </c>
      <c r="Q48" s="15">
        <f t="shared" si="66"/>
        <v>53</v>
      </c>
      <c r="R48" s="15">
        <f t="shared" si="66"/>
        <v>53</v>
      </c>
    </row>
    <row r="49" spans="1:18" s="14" customFormat="1" ht="12" customHeight="1" x14ac:dyDescent="0.2">
      <c r="A49" s="22"/>
      <c r="B49" s="17" t="s">
        <v>43</v>
      </c>
      <c r="C49" s="15">
        <f t="shared" ref="C49:K49" si="67">C88+C90+C109+C111+C124+C128+C134+C138</f>
        <v>314</v>
      </c>
      <c r="D49" s="15">
        <f t="shared" si="67"/>
        <v>282</v>
      </c>
      <c r="E49" s="15">
        <f t="shared" si="67"/>
        <v>270</v>
      </c>
      <c r="F49" s="15">
        <f t="shared" si="67"/>
        <v>286</v>
      </c>
      <c r="G49" s="15">
        <f t="shared" si="67"/>
        <v>41</v>
      </c>
      <c r="H49" s="15">
        <f t="shared" si="67"/>
        <v>45</v>
      </c>
      <c r="I49" s="15">
        <f t="shared" si="67"/>
        <v>35</v>
      </c>
      <c r="J49" s="15">
        <f t="shared" si="67"/>
        <v>40</v>
      </c>
      <c r="K49" s="15">
        <f t="shared" si="67"/>
        <v>77</v>
      </c>
      <c r="L49" s="15">
        <f t="shared" ref="L49:R49" si="68">L88+L90+L109+L111+L124+L128+L134+L138</f>
        <v>56</v>
      </c>
      <c r="M49" s="15">
        <f t="shared" si="68"/>
        <v>68</v>
      </c>
      <c r="N49" s="15">
        <f t="shared" si="68"/>
        <v>66</v>
      </c>
      <c r="O49" s="15">
        <f t="shared" si="68"/>
        <v>196</v>
      </c>
      <c r="P49" s="15">
        <f t="shared" si="68"/>
        <v>181</v>
      </c>
      <c r="Q49" s="15">
        <f t="shared" si="68"/>
        <v>167</v>
      </c>
      <c r="R49" s="15">
        <f t="shared" si="68"/>
        <v>180</v>
      </c>
    </row>
    <row r="50" spans="1:18" s="14" customFormat="1" ht="12" customHeight="1" x14ac:dyDescent="0.2">
      <c r="A50" s="22"/>
      <c r="B50" s="22" t="s">
        <v>44</v>
      </c>
      <c r="C50" s="20">
        <f t="shared" ref="C50:K50" si="69">C84+C91+C104+C116+C127+C132+C144</f>
        <v>789</v>
      </c>
      <c r="D50" s="20">
        <f t="shared" si="69"/>
        <v>810</v>
      </c>
      <c r="E50" s="20">
        <f t="shared" si="69"/>
        <v>747</v>
      </c>
      <c r="F50" s="20">
        <f t="shared" si="69"/>
        <v>780</v>
      </c>
      <c r="G50" s="20">
        <f t="shared" si="69"/>
        <v>27</v>
      </c>
      <c r="H50" s="20">
        <f t="shared" si="69"/>
        <v>22</v>
      </c>
      <c r="I50" s="20">
        <f t="shared" si="69"/>
        <v>11</v>
      </c>
      <c r="J50" s="20">
        <f t="shared" si="69"/>
        <v>17</v>
      </c>
      <c r="K50" s="20">
        <f t="shared" si="69"/>
        <v>177</v>
      </c>
      <c r="L50" s="20">
        <f t="shared" ref="L50:R50" si="70">L84+L91+L104+L116+L127+L132+L144</f>
        <v>163</v>
      </c>
      <c r="M50" s="20">
        <f t="shared" si="70"/>
        <v>158</v>
      </c>
      <c r="N50" s="20">
        <f t="shared" si="70"/>
        <v>152</v>
      </c>
      <c r="O50" s="20">
        <f t="shared" si="70"/>
        <v>585</v>
      </c>
      <c r="P50" s="20">
        <f t="shared" si="70"/>
        <v>625</v>
      </c>
      <c r="Q50" s="20">
        <f t="shared" si="70"/>
        <v>578</v>
      </c>
      <c r="R50" s="20">
        <f t="shared" si="70"/>
        <v>611</v>
      </c>
    </row>
    <row r="51" spans="1:18" s="14" customFormat="1" ht="12" customHeight="1" x14ac:dyDescent="0.2">
      <c r="A51" s="57"/>
      <c r="B51" s="5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s="12" customFormat="1" ht="12" customHeight="1" x14ac:dyDescent="0.2">
      <c r="A52" s="38" t="s">
        <v>45</v>
      </c>
      <c r="B52" s="38"/>
      <c r="C52" s="13">
        <f t="shared" ref="C52:K52" si="71">C53+C54+C55</f>
        <v>3338</v>
      </c>
      <c r="D52" s="13">
        <f t="shared" si="71"/>
        <v>3397</v>
      </c>
      <c r="E52" s="13">
        <f t="shared" si="71"/>
        <v>3413</v>
      </c>
      <c r="F52" s="13">
        <f t="shared" si="71"/>
        <v>3691</v>
      </c>
      <c r="G52" s="13">
        <f t="shared" si="71"/>
        <v>250</v>
      </c>
      <c r="H52" s="13">
        <f t="shared" si="71"/>
        <v>271</v>
      </c>
      <c r="I52" s="13">
        <f t="shared" si="71"/>
        <v>199</v>
      </c>
      <c r="J52" s="13">
        <f t="shared" si="71"/>
        <v>197</v>
      </c>
      <c r="K52" s="13">
        <f t="shared" si="71"/>
        <v>608</v>
      </c>
      <c r="L52" s="13">
        <f t="shared" ref="L52:R52" si="72">L53+L54+L55</f>
        <v>584</v>
      </c>
      <c r="M52" s="13">
        <f t="shared" si="72"/>
        <v>608</v>
      </c>
      <c r="N52" s="13">
        <f t="shared" si="72"/>
        <v>639</v>
      </c>
      <c r="O52" s="13">
        <f t="shared" si="72"/>
        <v>2480</v>
      </c>
      <c r="P52" s="13">
        <f t="shared" si="72"/>
        <v>2542</v>
      </c>
      <c r="Q52" s="13">
        <f t="shared" si="72"/>
        <v>2606</v>
      </c>
      <c r="R52" s="13">
        <f t="shared" si="72"/>
        <v>2855</v>
      </c>
    </row>
    <row r="53" spans="1:18" s="14" customFormat="1" ht="12" customHeight="1" x14ac:dyDescent="0.2">
      <c r="A53" s="46" t="s">
        <v>46</v>
      </c>
      <c r="B53" s="46"/>
      <c r="C53" s="15">
        <f t="shared" ref="C53:K53" si="73">C59+C66+C72+C81</f>
        <v>1368</v>
      </c>
      <c r="D53" s="15">
        <f t="shared" si="73"/>
        <v>1345</v>
      </c>
      <c r="E53" s="15">
        <f t="shared" si="73"/>
        <v>1370</v>
      </c>
      <c r="F53" s="15">
        <f t="shared" si="73"/>
        <v>1523</v>
      </c>
      <c r="G53" s="15">
        <f t="shared" si="73"/>
        <v>28</v>
      </c>
      <c r="H53" s="15">
        <f t="shared" si="73"/>
        <v>38</v>
      </c>
      <c r="I53" s="15">
        <f t="shared" si="73"/>
        <v>27</v>
      </c>
      <c r="J53" s="15">
        <f t="shared" si="73"/>
        <v>21</v>
      </c>
      <c r="K53" s="15">
        <f t="shared" si="73"/>
        <v>184</v>
      </c>
      <c r="L53" s="15">
        <f t="shared" ref="L53:R53" si="74">L59+L66+L72+L81</f>
        <v>160</v>
      </c>
      <c r="M53" s="15">
        <f t="shared" si="74"/>
        <v>156</v>
      </c>
      <c r="N53" s="15">
        <f t="shared" si="74"/>
        <v>189</v>
      </c>
      <c r="O53" s="15">
        <f t="shared" si="74"/>
        <v>1156</v>
      </c>
      <c r="P53" s="15">
        <f t="shared" si="74"/>
        <v>1147</v>
      </c>
      <c r="Q53" s="15">
        <f t="shared" si="74"/>
        <v>1187</v>
      </c>
      <c r="R53" s="15">
        <f t="shared" si="74"/>
        <v>1313</v>
      </c>
    </row>
    <row r="54" spans="1:18" s="14" customFormat="1" ht="12" customHeight="1" x14ac:dyDescent="0.2">
      <c r="A54" s="46" t="s">
        <v>47</v>
      </c>
      <c r="B54" s="46"/>
      <c r="C54" s="15">
        <f t="shared" ref="C54:K54" si="75">C87+C58+C60+C93+C95+C64+C67+C68+C69+C118+C120+C70+C71+C75+C76+C77+C136+C79+C80</f>
        <v>1767</v>
      </c>
      <c r="D54" s="15">
        <f t="shared" si="75"/>
        <v>1845</v>
      </c>
      <c r="E54" s="15">
        <f t="shared" si="75"/>
        <v>1847</v>
      </c>
      <c r="F54" s="15">
        <f t="shared" si="75"/>
        <v>1962</v>
      </c>
      <c r="G54" s="15">
        <f t="shared" si="75"/>
        <v>152</v>
      </c>
      <c r="H54" s="15">
        <f t="shared" si="75"/>
        <v>167</v>
      </c>
      <c r="I54" s="15">
        <f t="shared" si="75"/>
        <v>119</v>
      </c>
      <c r="J54" s="15">
        <f t="shared" si="75"/>
        <v>122</v>
      </c>
      <c r="K54" s="15">
        <f t="shared" si="75"/>
        <v>397</v>
      </c>
      <c r="L54" s="15">
        <f t="shared" ref="L54:R54" si="76">L87+L58+L60+L93+L95+L64+L67+L68+L69+L118+L120+L70+L71+L75+L76+L77+L136+L79+L80</f>
        <v>390</v>
      </c>
      <c r="M54" s="15">
        <f t="shared" si="76"/>
        <v>419</v>
      </c>
      <c r="N54" s="15">
        <f t="shared" si="76"/>
        <v>416</v>
      </c>
      <c r="O54" s="15">
        <f t="shared" si="76"/>
        <v>1218</v>
      </c>
      <c r="P54" s="15">
        <f t="shared" si="76"/>
        <v>1288</v>
      </c>
      <c r="Q54" s="15">
        <f t="shared" si="76"/>
        <v>1309</v>
      </c>
      <c r="R54" s="15">
        <f t="shared" si="76"/>
        <v>1424</v>
      </c>
    </row>
    <row r="55" spans="1:18" s="14" customFormat="1" ht="12" customHeight="1" x14ac:dyDescent="0.2">
      <c r="A55" s="47" t="s">
        <v>48</v>
      </c>
      <c r="B55" s="47"/>
      <c r="C55" s="20">
        <f t="shared" ref="C55:K55" si="77">C61+C62+C63+C65+C73+C74+C78</f>
        <v>203</v>
      </c>
      <c r="D55" s="20">
        <f t="shared" si="77"/>
        <v>207</v>
      </c>
      <c r="E55" s="20">
        <f t="shared" si="77"/>
        <v>196</v>
      </c>
      <c r="F55" s="20">
        <f t="shared" si="77"/>
        <v>206</v>
      </c>
      <c r="G55" s="20">
        <f t="shared" si="77"/>
        <v>70</v>
      </c>
      <c r="H55" s="20">
        <f t="shared" si="77"/>
        <v>66</v>
      </c>
      <c r="I55" s="20">
        <f t="shared" si="77"/>
        <v>53</v>
      </c>
      <c r="J55" s="20">
        <f t="shared" si="77"/>
        <v>54</v>
      </c>
      <c r="K55" s="20">
        <f t="shared" si="77"/>
        <v>27</v>
      </c>
      <c r="L55" s="20">
        <f t="shared" ref="L55:R55" si="78">L61+L62+L63+L65+L73+L74+L78</f>
        <v>34</v>
      </c>
      <c r="M55" s="20">
        <f t="shared" si="78"/>
        <v>33</v>
      </c>
      <c r="N55" s="20">
        <f t="shared" si="78"/>
        <v>34</v>
      </c>
      <c r="O55" s="20">
        <f t="shared" si="78"/>
        <v>106</v>
      </c>
      <c r="P55" s="20">
        <f t="shared" si="78"/>
        <v>107</v>
      </c>
      <c r="Q55" s="20">
        <f t="shared" si="78"/>
        <v>110</v>
      </c>
      <c r="R55" s="20">
        <f t="shared" si="78"/>
        <v>118</v>
      </c>
    </row>
    <row r="56" spans="1:18" s="14" customFormat="1" ht="12" customHeight="1" x14ac:dyDescent="0.2">
      <c r="A56" s="57"/>
      <c r="B56" s="57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1:18" s="14" customFormat="1" ht="12" customHeight="1" x14ac:dyDescent="0.2">
      <c r="A57" s="38" t="s">
        <v>49</v>
      </c>
      <c r="B57" s="38"/>
      <c r="C57" s="13">
        <f t="shared" ref="C57:J57" si="79">SUM(C58:C81)</f>
        <v>3065</v>
      </c>
      <c r="D57" s="13">
        <f t="shared" si="79"/>
        <v>3143</v>
      </c>
      <c r="E57" s="13">
        <f t="shared" si="79"/>
        <v>3183</v>
      </c>
      <c r="F57" s="13">
        <f t="shared" si="79"/>
        <v>3444</v>
      </c>
      <c r="G57" s="13">
        <f t="shared" si="79"/>
        <v>216</v>
      </c>
      <c r="H57" s="13">
        <f t="shared" si="79"/>
        <v>244</v>
      </c>
      <c r="I57" s="13">
        <f t="shared" si="79"/>
        <v>181</v>
      </c>
      <c r="J57" s="13">
        <f t="shared" si="79"/>
        <v>181</v>
      </c>
      <c r="K57" s="13">
        <f t="shared" ref="K57:R57" si="80">SUM(K58:K81)</f>
        <v>558</v>
      </c>
      <c r="L57" s="13">
        <f t="shared" si="80"/>
        <v>542</v>
      </c>
      <c r="M57" s="13">
        <f t="shared" si="80"/>
        <v>570</v>
      </c>
      <c r="N57" s="13">
        <f t="shared" si="80"/>
        <v>600</v>
      </c>
      <c r="O57" s="13">
        <f t="shared" si="80"/>
        <v>2291</v>
      </c>
      <c r="P57" s="13">
        <f t="shared" si="80"/>
        <v>2357</v>
      </c>
      <c r="Q57" s="13">
        <f t="shared" si="80"/>
        <v>2432</v>
      </c>
      <c r="R57" s="13">
        <f t="shared" si="80"/>
        <v>2663</v>
      </c>
    </row>
    <row r="58" spans="1:18" s="14" customFormat="1" ht="12" customHeight="1" x14ac:dyDescent="0.2">
      <c r="A58" s="46" t="s">
        <v>50</v>
      </c>
      <c r="B58" s="46"/>
      <c r="C58" s="15">
        <v>50</v>
      </c>
      <c r="D58" s="15">
        <v>47</v>
      </c>
      <c r="E58" s="15">
        <v>52</v>
      </c>
      <c r="F58" s="15">
        <v>45</v>
      </c>
      <c r="G58" s="15">
        <v>6</v>
      </c>
      <c r="H58" s="15">
        <v>7</v>
      </c>
      <c r="I58" s="15">
        <v>5</v>
      </c>
      <c r="J58" s="15">
        <v>4</v>
      </c>
      <c r="K58" s="15">
        <v>15</v>
      </c>
      <c r="L58" s="15">
        <v>11</v>
      </c>
      <c r="M58" s="15">
        <v>11</v>
      </c>
      <c r="N58" s="15">
        <v>10</v>
      </c>
      <c r="O58" s="15">
        <v>29</v>
      </c>
      <c r="P58" s="15">
        <v>29</v>
      </c>
      <c r="Q58" s="15">
        <v>36</v>
      </c>
      <c r="R58" s="15">
        <v>31</v>
      </c>
    </row>
    <row r="59" spans="1:18" s="14" customFormat="1" ht="12" customHeight="1" x14ac:dyDescent="0.2">
      <c r="A59" s="46" t="s">
        <v>51</v>
      </c>
      <c r="B59" s="46"/>
      <c r="C59" s="15">
        <v>245</v>
      </c>
      <c r="D59" s="15">
        <v>249</v>
      </c>
      <c r="E59" s="15">
        <v>253</v>
      </c>
      <c r="F59" s="15">
        <v>287</v>
      </c>
      <c r="G59" s="15">
        <v>2</v>
      </c>
      <c r="H59" s="15">
        <v>1</v>
      </c>
      <c r="I59" s="15">
        <v>1</v>
      </c>
      <c r="J59" s="15">
        <v>1</v>
      </c>
      <c r="K59" s="15">
        <v>55</v>
      </c>
      <c r="L59" s="15">
        <v>51</v>
      </c>
      <c r="M59" s="15">
        <v>45</v>
      </c>
      <c r="N59" s="15">
        <v>61</v>
      </c>
      <c r="O59" s="15">
        <v>188</v>
      </c>
      <c r="P59" s="15">
        <v>197</v>
      </c>
      <c r="Q59" s="15">
        <v>207</v>
      </c>
      <c r="R59" s="15">
        <v>225</v>
      </c>
    </row>
    <row r="60" spans="1:18" s="14" customFormat="1" ht="12" customHeight="1" x14ac:dyDescent="0.2">
      <c r="A60" s="46" t="s">
        <v>52</v>
      </c>
      <c r="B60" s="46"/>
      <c r="C60" s="15">
        <v>21</v>
      </c>
      <c r="D60" s="15">
        <v>30</v>
      </c>
      <c r="E60" s="15">
        <v>25</v>
      </c>
      <c r="F60" s="15">
        <v>25</v>
      </c>
      <c r="G60" s="15">
        <v>2</v>
      </c>
      <c r="H60" s="15">
        <v>5</v>
      </c>
      <c r="I60" s="15">
        <v>2</v>
      </c>
      <c r="J60" s="15">
        <v>2</v>
      </c>
      <c r="K60" s="15">
        <v>5</v>
      </c>
      <c r="L60" s="15">
        <v>7</v>
      </c>
      <c r="M60" s="15">
        <v>5</v>
      </c>
      <c r="N60" s="15">
        <v>4</v>
      </c>
      <c r="O60" s="15">
        <v>14</v>
      </c>
      <c r="P60" s="15">
        <v>18</v>
      </c>
      <c r="Q60" s="15">
        <v>18</v>
      </c>
      <c r="R60" s="15">
        <v>19</v>
      </c>
    </row>
    <row r="61" spans="1:18" s="14" customFormat="1" ht="12" customHeight="1" x14ac:dyDescent="0.2">
      <c r="A61" s="46" t="s">
        <v>53</v>
      </c>
      <c r="B61" s="46"/>
      <c r="C61" s="15">
        <v>9</v>
      </c>
      <c r="D61" s="15">
        <v>6</v>
      </c>
      <c r="E61" s="15">
        <v>6</v>
      </c>
      <c r="F61" s="15">
        <v>6</v>
      </c>
      <c r="G61" s="15">
        <v>4</v>
      </c>
      <c r="H61" s="15">
        <v>3</v>
      </c>
      <c r="I61" s="15">
        <v>4</v>
      </c>
      <c r="J61" s="15">
        <v>3</v>
      </c>
      <c r="K61" s="15">
        <v>0</v>
      </c>
      <c r="L61" s="15">
        <v>0</v>
      </c>
      <c r="M61" s="15">
        <v>0</v>
      </c>
      <c r="N61" s="15">
        <v>0</v>
      </c>
      <c r="O61" s="15">
        <v>5</v>
      </c>
      <c r="P61" s="15">
        <v>3</v>
      </c>
      <c r="Q61" s="15">
        <v>2</v>
      </c>
      <c r="R61" s="15">
        <v>3</v>
      </c>
    </row>
    <row r="62" spans="1:18" s="14" customFormat="1" ht="12" customHeight="1" x14ac:dyDescent="0.2">
      <c r="A62" s="46" t="s">
        <v>54</v>
      </c>
      <c r="B62" s="46"/>
      <c r="C62" s="15">
        <v>11</v>
      </c>
      <c r="D62" s="15">
        <v>7</v>
      </c>
      <c r="E62" s="15">
        <v>7</v>
      </c>
      <c r="F62" s="15">
        <v>7</v>
      </c>
      <c r="G62" s="15">
        <v>8</v>
      </c>
      <c r="H62" s="15">
        <v>4</v>
      </c>
      <c r="I62" s="15">
        <v>4</v>
      </c>
      <c r="J62" s="15">
        <v>5</v>
      </c>
      <c r="K62" s="15">
        <v>0</v>
      </c>
      <c r="L62" s="15">
        <v>0</v>
      </c>
      <c r="M62" s="15">
        <v>0</v>
      </c>
      <c r="N62" s="15">
        <v>1</v>
      </c>
      <c r="O62" s="15">
        <v>3</v>
      </c>
      <c r="P62" s="15">
        <v>3</v>
      </c>
      <c r="Q62" s="15">
        <v>3</v>
      </c>
      <c r="R62" s="15">
        <v>1</v>
      </c>
    </row>
    <row r="63" spans="1:18" s="14" customFormat="1" ht="12" customHeight="1" x14ac:dyDescent="0.2">
      <c r="A63" s="49" t="s">
        <v>55</v>
      </c>
      <c r="B63" s="49"/>
      <c r="C63" s="15">
        <v>12</v>
      </c>
      <c r="D63" s="15">
        <v>15</v>
      </c>
      <c r="E63" s="15">
        <v>14</v>
      </c>
      <c r="F63" s="15">
        <v>14</v>
      </c>
      <c r="G63" s="15">
        <v>3</v>
      </c>
      <c r="H63" s="15">
        <v>4</v>
      </c>
      <c r="I63" s="15">
        <v>3</v>
      </c>
      <c r="J63" s="15">
        <v>3</v>
      </c>
      <c r="K63" s="15">
        <v>2</v>
      </c>
      <c r="L63" s="15">
        <v>4</v>
      </c>
      <c r="M63" s="15">
        <v>3</v>
      </c>
      <c r="N63" s="15">
        <v>3</v>
      </c>
      <c r="O63" s="15">
        <v>7</v>
      </c>
      <c r="P63" s="15">
        <v>7</v>
      </c>
      <c r="Q63" s="15">
        <v>8</v>
      </c>
      <c r="R63" s="15">
        <v>8</v>
      </c>
    </row>
    <row r="64" spans="1:18" s="14" customFormat="1" ht="12" customHeight="1" x14ac:dyDescent="0.2">
      <c r="A64" s="46" t="s">
        <v>56</v>
      </c>
      <c r="B64" s="46"/>
      <c r="C64" s="15">
        <v>50</v>
      </c>
      <c r="D64" s="15">
        <v>43</v>
      </c>
      <c r="E64" s="15">
        <v>36</v>
      </c>
      <c r="F64" s="15">
        <v>35</v>
      </c>
      <c r="G64" s="15">
        <v>1</v>
      </c>
      <c r="H64" s="15">
        <v>1</v>
      </c>
      <c r="I64" s="15">
        <v>0</v>
      </c>
      <c r="J64" s="15">
        <v>0</v>
      </c>
      <c r="K64" s="15">
        <v>9</v>
      </c>
      <c r="L64" s="15">
        <v>8</v>
      </c>
      <c r="M64" s="15">
        <v>10</v>
      </c>
      <c r="N64" s="15">
        <v>8</v>
      </c>
      <c r="O64" s="15">
        <v>40</v>
      </c>
      <c r="P64" s="15">
        <v>34</v>
      </c>
      <c r="Q64" s="15">
        <v>26</v>
      </c>
      <c r="R64" s="15">
        <v>27</v>
      </c>
    </row>
    <row r="65" spans="1:18" s="14" customFormat="1" ht="12" customHeight="1" x14ac:dyDescent="0.2">
      <c r="A65" s="46" t="s">
        <v>57</v>
      </c>
      <c r="B65" s="46"/>
      <c r="C65" s="15">
        <v>113</v>
      </c>
      <c r="D65" s="15">
        <v>125</v>
      </c>
      <c r="E65" s="15">
        <v>113</v>
      </c>
      <c r="F65" s="15">
        <v>119</v>
      </c>
      <c r="G65" s="15">
        <v>33</v>
      </c>
      <c r="H65" s="15">
        <v>37</v>
      </c>
      <c r="I65" s="15">
        <v>24</v>
      </c>
      <c r="J65" s="15">
        <v>25</v>
      </c>
      <c r="K65" s="15">
        <v>18</v>
      </c>
      <c r="L65" s="15">
        <v>24</v>
      </c>
      <c r="M65" s="15">
        <v>24</v>
      </c>
      <c r="N65" s="15">
        <v>26</v>
      </c>
      <c r="O65" s="15">
        <v>62</v>
      </c>
      <c r="P65" s="15">
        <v>64</v>
      </c>
      <c r="Q65" s="15">
        <v>65</v>
      </c>
      <c r="R65" s="15">
        <v>68</v>
      </c>
    </row>
    <row r="66" spans="1:18" s="14" customFormat="1" ht="12" customHeight="1" x14ac:dyDescent="0.2">
      <c r="A66" s="46" t="s">
        <v>58</v>
      </c>
      <c r="B66" s="46"/>
      <c r="C66" s="15">
        <v>877</v>
      </c>
      <c r="D66" s="15">
        <v>839</v>
      </c>
      <c r="E66" s="15">
        <v>867</v>
      </c>
      <c r="F66" s="15">
        <v>979</v>
      </c>
      <c r="G66" s="15">
        <v>13</v>
      </c>
      <c r="H66" s="15">
        <v>21</v>
      </c>
      <c r="I66" s="15">
        <v>17</v>
      </c>
      <c r="J66" s="15">
        <v>13</v>
      </c>
      <c r="K66" s="15">
        <v>87</v>
      </c>
      <c r="L66" s="15">
        <v>73</v>
      </c>
      <c r="M66" s="15">
        <v>71</v>
      </c>
      <c r="N66" s="15">
        <v>88</v>
      </c>
      <c r="O66" s="15">
        <v>777</v>
      </c>
      <c r="P66" s="15">
        <v>745</v>
      </c>
      <c r="Q66" s="15">
        <v>779</v>
      </c>
      <c r="R66" s="15">
        <v>878</v>
      </c>
    </row>
    <row r="67" spans="1:18" s="14" customFormat="1" ht="12" customHeight="1" x14ac:dyDescent="0.2">
      <c r="A67" s="46" t="s">
        <v>59</v>
      </c>
      <c r="B67" s="46"/>
      <c r="C67" s="15">
        <v>93</v>
      </c>
      <c r="D67" s="15">
        <v>91</v>
      </c>
      <c r="E67" s="15">
        <v>80</v>
      </c>
      <c r="F67" s="15">
        <v>87</v>
      </c>
      <c r="G67" s="15">
        <v>9</v>
      </c>
      <c r="H67" s="15">
        <v>12</v>
      </c>
      <c r="I67" s="15">
        <v>7</v>
      </c>
      <c r="J67" s="15">
        <v>7</v>
      </c>
      <c r="K67" s="15">
        <v>14</v>
      </c>
      <c r="L67" s="15">
        <v>16</v>
      </c>
      <c r="M67" s="15">
        <v>14</v>
      </c>
      <c r="N67" s="15">
        <v>13</v>
      </c>
      <c r="O67" s="15">
        <v>70</v>
      </c>
      <c r="P67" s="15">
        <v>63</v>
      </c>
      <c r="Q67" s="15">
        <v>59</v>
      </c>
      <c r="R67" s="15">
        <v>67</v>
      </c>
    </row>
    <row r="68" spans="1:18" s="14" customFormat="1" ht="12" customHeight="1" x14ac:dyDescent="0.2">
      <c r="A68" s="46" t="s">
        <v>60</v>
      </c>
      <c r="B68" s="46"/>
      <c r="C68" s="15">
        <v>47</v>
      </c>
      <c r="D68" s="15">
        <v>53</v>
      </c>
      <c r="E68" s="15">
        <v>60</v>
      </c>
      <c r="F68" s="15">
        <v>52</v>
      </c>
      <c r="G68" s="15">
        <v>7</v>
      </c>
      <c r="H68" s="15">
        <v>9</v>
      </c>
      <c r="I68" s="15">
        <v>7</v>
      </c>
      <c r="J68" s="15">
        <v>5</v>
      </c>
      <c r="K68" s="15">
        <v>15</v>
      </c>
      <c r="L68" s="15">
        <v>14</v>
      </c>
      <c r="M68" s="15">
        <v>18</v>
      </c>
      <c r="N68" s="15">
        <v>20</v>
      </c>
      <c r="O68" s="15">
        <v>25</v>
      </c>
      <c r="P68" s="15">
        <v>30</v>
      </c>
      <c r="Q68" s="15">
        <v>35</v>
      </c>
      <c r="R68" s="15">
        <v>27</v>
      </c>
    </row>
    <row r="69" spans="1:18" s="14" customFormat="1" ht="12" customHeight="1" x14ac:dyDescent="0.2">
      <c r="A69" s="46" t="s">
        <v>61</v>
      </c>
      <c r="B69" s="46"/>
      <c r="C69" s="15">
        <v>68</v>
      </c>
      <c r="D69" s="15">
        <v>70</v>
      </c>
      <c r="E69" s="15">
        <v>69</v>
      </c>
      <c r="F69" s="15">
        <v>67</v>
      </c>
      <c r="G69" s="15">
        <v>10</v>
      </c>
      <c r="H69" s="15">
        <v>14</v>
      </c>
      <c r="I69" s="15">
        <v>10</v>
      </c>
      <c r="J69" s="15">
        <v>10</v>
      </c>
      <c r="K69" s="15">
        <v>17</v>
      </c>
      <c r="L69" s="15">
        <v>14</v>
      </c>
      <c r="M69" s="15">
        <v>17</v>
      </c>
      <c r="N69" s="15">
        <v>15</v>
      </c>
      <c r="O69" s="15">
        <v>41</v>
      </c>
      <c r="P69" s="15">
        <v>42</v>
      </c>
      <c r="Q69" s="15">
        <v>42</v>
      </c>
      <c r="R69" s="15">
        <v>42</v>
      </c>
    </row>
    <row r="70" spans="1:18" s="14" customFormat="1" ht="12" customHeight="1" x14ac:dyDescent="0.2">
      <c r="A70" s="46" t="s">
        <v>62</v>
      </c>
      <c r="B70" s="46"/>
      <c r="C70" s="15">
        <v>607</v>
      </c>
      <c r="D70" s="15">
        <v>664</v>
      </c>
      <c r="E70" s="15">
        <v>688</v>
      </c>
      <c r="F70" s="15">
        <v>756</v>
      </c>
      <c r="G70" s="15">
        <v>20</v>
      </c>
      <c r="H70" s="15">
        <v>18</v>
      </c>
      <c r="I70" s="15">
        <v>16</v>
      </c>
      <c r="J70" s="15">
        <v>18</v>
      </c>
      <c r="K70" s="15">
        <v>118</v>
      </c>
      <c r="L70" s="15">
        <v>116</v>
      </c>
      <c r="M70" s="15">
        <v>128</v>
      </c>
      <c r="N70" s="15">
        <v>132</v>
      </c>
      <c r="O70" s="15">
        <v>469</v>
      </c>
      <c r="P70" s="15">
        <v>530</v>
      </c>
      <c r="Q70" s="15">
        <v>544</v>
      </c>
      <c r="R70" s="15">
        <v>606</v>
      </c>
    </row>
    <row r="71" spans="1:18" s="14" customFormat="1" ht="12" customHeight="1" x14ac:dyDescent="0.2">
      <c r="A71" s="46" t="s">
        <v>63</v>
      </c>
      <c r="B71" s="46"/>
      <c r="C71" s="15">
        <v>22</v>
      </c>
      <c r="D71" s="15">
        <v>24</v>
      </c>
      <c r="E71" s="15">
        <v>20</v>
      </c>
      <c r="F71" s="15">
        <v>25</v>
      </c>
      <c r="G71" s="15">
        <v>6</v>
      </c>
      <c r="H71" s="15">
        <v>7</v>
      </c>
      <c r="I71" s="15">
        <v>6</v>
      </c>
      <c r="J71" s="15">
        <v>6</v>
      </c>
      <c r="K71" s="15">
        <v>2</v>
      </c>
      <c r="L71" s="15">
        <v>1</v>
      </c>
      <c r="M71" s="15">
        <v>1</v>
      </c>
      <c r="N71" s="15">
        <v>2</v>
      </c>
      <c r="O71" s="15">
        <v>14</v>
      </c>
      <c r="P71" s="15">
        <v>16</v>
      </c>
      <c r="Q71" s="15">
        <v>13</v>
      </c>
      <c r="R71" s="15">
        <v>17</v>
      </c>
    </row>
    <row r="72" spans="1:18" s="14" customFormat="1" ht="12" customHeight="1" x14ac:dyDescent="0.2">
      <c r="A72" s="46" t="s">
        <v>64</v>
      </c>
      <c r="B72" s="46"/>
      <c r="C72" s="15">
        <v>175</v>
      </c>
      <c r="D72" s="15">
        <v>184</v>
      </c>
      <c r="E72" s="15">
        <v>188</v>
      </c>
      <c r="F72" s="15">
        <v>193</v>
      </c>
      <c r="G72" s="15">
        <v>10</v>
      </c>
      <c r="H72" s="15">
        <v>11</v>
      </c>
      <c r="I72" s="15">
        <v>9</v>
      </c>
      <c r="J72" s="15">
        <v>7</v>
      </c>
      <c r="K72" s="15">
        <v>25</v>
      </c>
      <c r="L72" s="15">
        <v>26</v>
      </c>
      <c r="M72" s="15">
        <v>27</v>
      </c>
      <c r="N72" s="15">
        <v>27</v>
      </c>
      <c r="O72" s="15">
        <v>140</v>
      </c>
      <c r="P72" s="15">
        <v>147</v>
      </c>
      <c r="Q72" s="15">
        <v>152</v>
      </c>
      <c r="R72" s="15">
        <v>159</v>
      </c>
    </row>
    <row r="73" spans="1:18" s="14" customFormat="1" ht="12" customHeight="1" x14ac:dyDescent="0.2">
      <c r="A73" s="46" t="s">
        <v>65</v>
      </c>
      <c r="B73" s="46"/>
      <c r="C73" s="15">
        <v>25</v>
      </c>
      <c r="D73" s="15">
        <v>25</v>
      </c>
      <c r="E73" s="15">
        <v>25</v>
      </c>
      <c r="F73" s="15">
        <v>27</v>
      </c>
      <c r="G73" s="15">
        <v>6</v>
      </c>
      <c r="H73" s="15">
        <v>6</v>
      </c>
      <c r="I73" s="15">
        <v>5</v>
      </c>
      <c r="J73" s="15">
        <v>5</v>
      </c>
      <c r="K73" s="15">
        <v>4</v>
      </c>
      <c r="L73" s="15">
        <v>4</v>
      </c>
      <c r="M73" s="15">
        <v>3</v>
      </c>
      <c r="N73" s="15">
        <v>2</v>
      </c>
      <c r="O73" s="15">
        <v>15</v>
      </c>
      <c r="P73" s="15">
        <v>15</v>
      </c>
      <c r="Q73" s="15">
        <v>17</v>
      </c>
      <c r="R73" s="15">
        <v>20</v>
      </c>
    </row>
    <row r="74" spans="1:18" s="14" customFormat="1" ht="12" customHeight="1" x14ac:dyDescent="0.2">
      <c r="A74" s="46" t="s">
        <v>66</v>
      </c>
      <c r="B74" s="46"/>
      <c r="C74" s="15">
        <v>20</v>
      </c>
      <c r="D74" s="15">
        <v>19</v>
      </c>
      <c r="E74" s="15">
        <v>20</v>
      </c>
      <c r="F74" s="15">
        <v>20</v>
      </c>
      <c r="G74" s="15">
        <v>12</v>
      </c>
      <c r="H74" s="15">
        <v>11</v>
      </c>
      <c r="I74" s="15">
        <v>11</v>
      </c>
      <c r="J74" s="15">
        <v>11</v>
      </c>
      <c r="K74" s="15">
        <v>1</v>
      </c>
      <c r="L74" s="15">
        <v>1</v>
      </c>
      <c r="M74" s="15">
        <v>1</v>
      </c>
      <c r="N74" s="15">
        <v>1</v>
      </c>
      <c r="O74" s="15">
        <v>7</v>
      </c>
      <c r="P74" s="15">
        <v>7</v>
      </c>
      <c r="Q74" s="15">
        <v>8</v>
      </c>
      <c r="R74" s="15">
        <v>8</v>
      </c>
    </row>
    <row r="75" spans="1:18" s="14" customFormat="1" ht="12" customHeight="1" x14ac:dyDescent="0.2">
      <c r="A75" s="46" t="s">
        <v>67</v>
      </c>
      <c r="B75" s="46"/>
      <c r="C75" s="15">
        <v>125</v>
      </c>
      <c r="D75" s="15">
        <v>144</v>
      </c>
      <c r="E75" s="15">
        <v>136</v>
      </c>
      <c r="F75" s="15">
        <v>152</v>
      </c>
      <c r="G75" s="15">
        <v>23</v>
      </c>
      <c r="H75" s="15">
        <v>27</v>
      </c>
      <c r="I75" s="15">
        <v>18</v>
      </c>
      <c r="J75" s="15">
        <v>21</v>
      </c>
      <c r="K75" s="15">
        <v>28</v>
      </c>
      <c r="L75" s="15">
        <v>26</v>
      </c>
      <c r="M75" s="15">
        <v>29</v>
      </c>
      <c r="N75" s="15">
        <v>30</v>
      </c>
      <c r="O75" s="15">
        <v>74</v>
      </c>
      <c r="P75" s="15">
        <v>91</v>
      </c>
      <c r="Q75" s="15">
        <v>89</v>
      </c>
      <c r="R75" s="15">
        <v>101</v>
      </c>
    </row>
    <row r="76" spans="1:18" s="14" customFormat="1" ht="12" customHeight="1" x14ac:dyDescent="0.2">
      <c r="A76" s="46" t="s">
        <v>68</v>
      </c>
      <c r="B76" s="46"/>
      <c r="C76" s="15">
        <v>75</v>
      </c>
      <c r="D76" s="15">
        <v>71</v>
      </c>
      <c r="E76" s="15">
        <v>86</v>
      </c>
      <c r="F76" s="15">
        <v>91</v>
      </c>
      <c r="G76" s="15">
        <v>7</v>
      </c>
      <c r="H76" s="15">
        <v>11</v>
      </c>
      <c r="I76" s="15">
        <v>9</v>
      </c>
      <c r="J76" s="15">
        <v>11</v>
      </c>
      <c r="K76" s="15">
        <v>25</v>
      </c>
      <c r="L76" s="15">
        <v>28</v>
      </c>
      <c r="M76" s="15">
        <v>34</v>
      </c>
      <c r="N76" s="15">
        <v>31</v>
      </c>
      <c r="O76" s="15">
        <v>43</v>
      </c>
      <c r="P76" s="15">
        <v>32</v>
      </c>
      <c r="Q76" s="15">
        <v>43</v>
      </c>
      <c r="R76" s="15">
        <v>49</v>
      </c>
    </row>
    <row r="77" spans="1:18" s="14" customFormat="1" ht="12" customHeight="1" x14ac:dyDescent="0.2">
      <c r="A77" s="46" t="s">
        <v>69</v>
      </c>
      <c r="B77" s="46"/>
      <c r="C77" s="15">
        <v>112</v>
      </c>
      <c r="D77" s="15">
        <v>115</v>
      </c>
      <c r="E77" s="15">
        <v>124</v>
      </c>
      <c r="F77" s="15">
        <v>117</v>
      </c>
      <c r="G77" s="15">
        <v>7</v>
      </c>
      <c r="H77" s="15">
        <v>10</v>
      </c>
      <c r="I77" s="15">
        <v>8</v>
      </c>
      <c r="J77" s="15">
        <v>8</v>
      </c>
      <c r="K77" s="15">
        <v>35</v>
      </c>
      <c r="L77" s="15">
        <v>39</v>
      </c>
      <c r="M77" s="15">
        <v>44</v>
      </c>
      <c r="N77" s="15">
        <v>40</v>
      </c>
      <c r="O77" s="15">
        <v>70</v>
      </c>
      <c r="P77" s="15">
        <v>66</v>
      </c>
      <c r="Q77" s="15">
        <v>72</v>
      </c>
      <c r="R77" s="15">
        <v>69</v>
      </c>
    </row>
    <row r="78" spans="1:18" s="14" customFormat="1" ht="12" customHeight="1" x14ac:dyDescent="0.2">
      <c r="A78" s="46" t="s">
        <v>70</v>
      </c>
      <c r="B78" s="46"/>
      <c r="C78" s="15">
        <v>13</v>
      </c>
      <c r="D78" s="15">
        <v>10</v>
      </c>
      <c r="E78" s="15">
        <v>11</v>
      </c>
      <c r="F78" s="15">
        <v>13</v>
      </c>
      <c r="G78" s="15">
        <v>4</v>
      </c>
      <c r="H78" s="15">
        <v>1</v>
      </c>
      <c r="I78" s="15">
        <v>2</v>
      </c>
      <c r="J78" s="15">
        <v>2</v>
      </c>
      <c r="K78" s="15">
        <v>2</v>
      </c>
      <c r="L78" s="15">
        <v>1</v>
      </c>
      <c r="M78" s="15">
        <v>2</v>
      </c>
      <c r="N78" s="15">
        <v>1</v>
      </c>
      <c r="O78" s="15">
        <v>7</v>
      </c>
      <c r="P78" s="15">
        <v>8</v>
      </c>
      <c r="Q78" s="15">
        <v>7</v>
      </c>
      <c r="R78" s="15">
        <v>10</v>
      </c>
    </row>
    <row r="79" spans="1:18" s="14" customFormat="1" ht="12" customHeight="1" x14ac:dyDescent="0.2">
      <c r="A79" s="46" t="s">
        <v>71</v>
      </c>
      <c r="B79" s="46"/>
      <c r="C79" s="15">
        <v>206</v>
      </c>
      <c r="D79" s="15">
        <v>220</v>
      </c>
      <c r="E79" s="15">
        <v>230</v>
      </c>
      <c r="F79" s="15">
        <v>251</v>
      </c>
      <c r="G79" s="15">
        <v>14</v>
      </c>
      <c r="H79" s="15">
        <v>11</v>
      </c>
      <c r="I79" s="15">
        <v>9</v>
      </c>
      <c r="J79" s="15">
        <v>9</v>
      </c>
      <c r="K79" s="15">
        <v>61</v>
      </c>
      <c r="L79" s="15">
        <v>65</v>
      </c>
      <c r="M79" s="15">
        <v>67</v>
      </c>
      <c r="N79" s="15">
        <v>70</v>
      </c>
      <c r="O79" s="15">
        <v>131</v>
      </c>
      <c r="P79" s="15">
        <v>144</v>
      </c>
      <c r="Q79" s="15">
        <v>154</v>
      </c>
      <c r="R79" s="15">
        <v>172</v>
      </c>
    </row>
    <row r="80" spans="1:18" s="14" customFormat="1" ht="12" customHeight="1" x14ac:dyDescent="0.2">
      <c r="A80" s="46" t="s">
        <v>72</v>
      </c>
      <c r="B80" s="46"/>
      <c r="C80" s="15">
        <v>18</v>
      </c>
      <c r="D80" s="15">
        <v>19</v>
      </c>
      <c r="E80" s="15">
        <v>11</v>
      </c>
      <c r="F80" s="15">
        <v>12</v>
      </c>
      <c r="G80" s="15">
        <v>6</v>
      </c>
      <c r="H80" s="15">
        <v>8</v>
      </c>
      <c r="I80" s="15">
        <v>4</v>
      </c>
      <c r="J80" s="15">
        <v>5</v>
      </c>
      <c r="K80" s="15">
        <v>3</v>
      </c>
      <c r="L80" s="15">
        <v>3</v>
      </c>
      <c r="M80" s="15">
        <v>3</v>
      </c>
      <c r="N80" s="15">
        <v>2</v>
      </c>
      <c r="O80" s="15">
        <v>9</v>
      </c>
      <c r="P80" s="15">
        <v>8</v>
      </c>
      <c r="Q80" s="15">
        <v>4</v>
      </c>
      <c r="R80" s="15">
        <v>5</v>
      </c>
    </row>
    <row r="81" spans="1:18" s="14" customFormat="1" ht="12" customHeight="1" x14ac:dyDescent="0.2">
      <c r="A81" s="47" t="s">
        <v>73</v>
      </c>
      <c r="B81" s="47"/>
      <c r="C81" s="20">
        <v>71</v>
      </c>
      <c r="D81" s="20">
        <v>73</v>
      </c>
      <c r="E81" s="20">
        <v>62</v>
      </c>
      <c r="F81" s="20">
        <v>64</v>
      </c>
      <c r="G81" s="20">
        <v>3</v>
      </c>
      <c r="H81" s="20">
        <v>5</v>
      </c>
      <c r="I81" s="20">
        <v>0</v>
      </c>
      <c r="J81" s="20">
        <v>0</v>
      </c>
      <c r="K81" s="20">
        <v>17</v>
      </c>
      <c r="L81" s="20">
        <v>10</v>
      </c>
      <c r="M81" s="20">
        <v>13</v>
      </c>
      <c r="N81" s="20">
        <v>13</v>
      </c>
      <c r="O81" s="20">
        <v>51</v>
      </c>
      <c r="P81" s="20">
        <v>58</v>
      </c>
      <c r="Q81" s="20">
        <v>49</v>
      </c>
      <c r="R81" s="20">
        <v>51</v>
      </c>
    </row>
    <row r="82" spans="1:18" s="14" customFormat="1" ht="12" customHeight="1" x14ac:dyDescent="0.2">
      <c r="A82" s="57"/>
      <c r="B82" s="57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s="14" customFormat="1" ht="12" customHeight="1" x14ac:dyDescent="0.2">
      <c r="A83" s="38" t="s">
        <v>74</v>
      </c>
      <c r="B83" s="38"/>
      <c r="C83" s="13">
        <f t="shared" ref="C83:J83" si="81">SUM(C84:C146)</f>
        <v>8890</v>
      </c>
      <c r="D83" s="13">
        <f t="shared" si="81"/>
        <v>9045</v>
      </c>
      <c r="E83" s="13">
        <f t="shared" si="81"/>
        <v>8897</v>
      </c>
      <c r="F83" s="13">
        <f t="shared" si="81"/>
        <v>9589</v>
      </c>
      <c r="G83" s="13">
        <f t="shared" si="81"/>
        <v>302</v>
      </c>
      <c r="H83" s="13">
        <f t="shared" si="81"/>
        <v>282</v>
      </c>
      <c r="I83" s="13">
        <f t="shared" si="81"/>
        <v>185</v>
      </c>
      <c r="J83" s="13">
        <f t="shared" si="81"/>
        <v>193</v>
      </c>
      <c r="K83" s="13">
        <f t="shared" ref="K83:R83" si="82">SUM(K84:K146)</f>
        <v>1435</v>
      </c>
      <c r="L83" s="13">
        <f t="shared" si="82"/>
        <v>1343</v>
      </c>
      <c r="M83" s="13">
        <f t="shared" si="82"/>
        <v>1342</v>
      </c>
      <c r="N83" s="13">
        <f t="shared" si="82"/>
        <v>1395</v>
      </c>
      <c r="O83" s="13">
        <f t="shared" si="82"/>
        <v>7153</v>
      </c>
      <c r="P83" s="13">
        <f t="shared" si="82"/>
        <v>7420</v>
      </c>
      <c r="Q83" s="13">
        <f t="shared" si="82"/>
        <v>7370</v>
      </c>
      <c r="R83" s="13">
        <f t="shared" si="82"/>
        <v>8001</v>
      </c>
    </row>
    <row r="84" spans="1:18" s="14" customFormat="1" ht="12" customHeight="1" x14ac:dyDescent="0.2">
      <c r="A84" s="46" t="s">
        <v>75</v>
      </c>
      <c r="B84" s="46"/>
      <c r="C84" s="15">
        <v>270</v>
      </c>
      <c r="D84" s="15">
        <v>280</v>
      </c>
      <c r="E84" s="15">
        <v>259</v>
      </c>
      <c r="F84" s="15">
        <v>267</v>
      </c>
      <c r="G84" s="15">
        <v>5</v>
      </c>
      <c r="H84" s="15">
        <v>5</v>
      </c>
      <c r="I84" s="15">
        <v>3</v>
      </c>
      <c r="J84" s="15">
        <v>2</v>
      </c>
      <c r="K84" s="15">
        <v>47</v>
      </c>
      <c r="L84" s="15">
        <v>49</v>
      </c>
      <c r="M84" s="15">
        <v>42</v>
      </c>
      <c r="N84" s="15">
        <v>39</v>
      </c>
      <c r="O84" s="15">
        <v>218</v>
      </c>
      <c r="P84" s="15">
        <v>226</v>
      </c>
      <c r="Q84" s="15">
        <v>214</v>
      </c>
      <c r="R84" s="15">
        <v>226</v>
      </c>
    </row>
    <row r="85" spans="1:18" s="14" customFormat="1" ht="12" customHeight="1" x14ac:dyDescent="0.2">
      <c r="A85" s="46" t="s">
        <v>76</v>
      </c>
      <c r="B85" s="46"/>
      <c r="C85" s="15">
        <v>45</v>
      </c>
      <c r="D85" s="15">
        <v>47</v>
      </c>
      <c r="E85" s="15">
        <v>46</v>
      </c>
      <c r="F85" s="15">
        <v>38</v>
      </c>
      <c r="G85" s="15">
        <v>12</v>
      </c>
      <c r="H85" s="15">
        <v>12</v>
      </c>
      <c r="I85" s="15">
        <v>9</v>
      </c>
      <c r="J85" s="15">
        <v>8</v>
      </c>
      <c r="K85" s="15">
        <v>13</v>
      </c>
      <c r="L85" s="15">
        <v>14</v>
      </c>
      <c r="M85" s="15">
        <v>15</v>
      </c>
      <c r="N85" s="15">
        <v>10</v>
      </c>
      <c r="O85" s="15">
        <v>20</v>
      </c>
      <c r="P85" s="15">
        <v>21</v>
      </c>
      <c r="Q85" s="15">
        <v>22</v>
      </c>
      <c r="R85" s="15">
        <v>20</v>
      </c>
    </row>
    <row r="86" spans="1:18" s="14" customFormat="1" ht="12" customHeight="1" x14ac:dyDescent="0.2">
      <c r="A86" s="46" t="s">
        <v>77</v>
      </c>
      <c r="B86" s="46"/>
      <c r="C86" s="15">
        <v>6</v>
      </c>
      <c r="D86" s="15">
        <v>9</v>
      </c>
      <c r="E86" s="15">
        <v>7</v>
      </c>
      <c r="F86" s="15">
        <v>6</v>
      </c>
      <c r="G86" s="15">
        <v>1</v>
      </c>
      <c r="H86" s="15">
        <v>2</v>
      </c>
      <c r="I86" s="15">
        <v>2</v>
      </c>
      <c r="J86" s="15">
        <v>2</v>
      </c>
      <c r="K86" s="15">
        <v>2</v>
      </c>
      <c r="L86" s="15">
        <v>2</v>
      </c>
      <c r="M86" s="15">
        <v>1</v>
      </c>
      <c r="N86" s="15">
        <v>0</v>
      </c>
      <c r="O86" s="15">
        <v>3</v>
      </c>
      <c r="P86" s="15">
        <v>5</v>
      </c>
      <c r="Q86" s="15">
        <v>4</v>
      </c>
      <c r="R86" s="15">
        <v>4</v>
      </c>
    </row>
    <row r="87" spans="1:18" s="14" customFormat="1" ht="12" customHeight="1" x14ac:dyDescent="0.2">
      <c r="A87" s="46" t="s">
        <v>78</v>
      </c>
      <c r="B87" s="46"/>
      <c r="C87" s="15">
        <v>59</v>
      </c>
      <c r="D87" s="15">
        <v>48</v>
      </c>
      <c r="E87" s="15">
        <v>46</v>
      </c>
      <c r="F87" s="15">
        <v>47</v>
      </c>
      <c r="G87" s="15">
        <v>23</v>
      </c>
      <c r="H87" s="15">
        <v>15</v>
      </c>
      <c r="I87" s="15">
        <v>12</v>
      </c>
      <c r="J87" s="15">
        <v>11</v>
      </c>
      <c r="K87" s="15">
        <v>7</v>
      </c>
      <c r="L87" s="15">
        <v>5</v>
      </c>
      <c r="M87" s="15">
        <v>6</v>
      </c>
      <c r="N87" s="15">
        <v>6</v>
      </c>
      <c r="O87" s="15">
        <v>29</v>
      </c>
      <c r="P87" s="15">
        <v>28</v>
      </c>
      <c r="Q87" s="15">
        <v>28</v>
      </c>
      <c r="R87" s="15">
        <v>30</v>
      </c>
    </row>
    <row r="88" spans="1:18" s="14" customFormat="1" ht="12" customHeight="1" x14ac:dyDescent="0.2">
      <c r="A88" s="46" t="s">
        <v>79</v>
      </c>
      <c r="B88" s="46"/>
      <c r="C88" s="15">
        <v>15</v>
      </c>
      <c r="D88" s="15">
        <v>12</v>
      </c>
      <c r="E88" s="15">
        <v>10</v>
      </c>
      <c r="F88" s="15">
        <v>14</v>
      </c>
      <c r="G88" s="15">
        <v>2</v>
      </c>
      <c r="H88" s="15">
        <v>4</v>
      </c>
      <c r="I88" s="15">
        <v>1</v>
      </c>
      <c r="J88" s="15">
        <v>3</v>
      </c>
      <c r="K88" s="15">
        <v>3</v>
      </c>
      <c r="L88" s="15">
        <v>1</v>
      </c>
      <c r="M88" s="15">
        <v>1</v>
      </c>
      <c r="N88" s="15">
        <v>1</v>
      </c>
      <c r="O88" s="15">
        <v>10</v>
      </c>
      <c r="P88" s="15">
        <v>7</v>
      </c>
      <c r="Q88" s="15">
        <v>8</v>
      </c>
      <c r="R88" s="15">
        <v>10</v>
      </c>
    </row>
    <row r="89" spans="1:18" s="14" customFormat="1" ht="12" customHeight="1" x14ac:dyDescent="0.2">
      <c r="A89" s="46" t="s">
        <v>80</v>
      </c>
      <c r="B89" s="46"/>
      <c r="C89" s="15">
        <v>83</v>
      </c>
      <c r="D89" s="15">
        <v>91</v>
      </c>
      <c r="E89" s="15">
        <v>96</v>
      </c>
      <c r="F89" s="15">
        <v>104</v>
      </c>
      <c r="G89" s="15">
        <v>3</v>
      </c>
      <c r="H89" s="15">
        <v>3</v>
      </c>
      <c r="I89" s="15">
        <v>2</v>
      </c>
      <c r="J89" s="15">
        <v>3</v>
      </c>
      <c r="K89" s="15">
        <v>34</v>
      </c>
      <c r="L89" s="15">
        <v>40</v>
      </c>
      <c r="M89" s="15">
        <v>48</v>
      </c>
      <c r="N89" s="15">
        <v>52</v>
      </c>
      <c r="O89" s="15">
        <v>46</v>
      </c>
      <c r="P89" s="15">
        <v>48</v>
      </c>
      <c r="Q89" s="15">
        <v>46</v>
      </c>
      <c r="R89" s="15">
        <v>49</v>
      </c>
    </row>
    <row r="90" spans="1:18" s="14" customFormat="1" ht="12" customHeight="1" x14ac:dyDescent="0.2">
      <c r="A90" s="46" t="s">
        <v>81</v>
      </c>
      <c r="B90" s="46"/>
      <c r="C90" s="15">
        <v>38</v>
      </c>
      <c r="D90" s="15">
        <v>25</v>
      </c>
      <c r="E90" s="15">
        <v>26</v>
      </c>
      <c r="F90" s="15">
        <v>30</v>
      </c>
      <c r="G90" s="15">
        <v>4</v>
      </c>
      <c r="H90" s="15">
        <v>5</v>
      </c>
      <c r="I90" s="15">
        <v>5</v>
      </c>
      <c r="J90" s="15">
        <v>4</v>
      </c>
      <c r="K90" s="15">
        <v>12</v>
      </c>
      <c r="L90" s="15">
        <v>3</v>
      </c>
      <c r="M90" s="15">
        <v>5</v>
      </c>
      <c r="N90" s="15">
        <v>6</v>
      </c>
      <c r="O90" s="15">
        <v>22</v>
      </c>
      <c r="P90" s="15">
        <v>17</v>
      </c>
      <c r="Q90" s="15">
        <v>16</v>
      </c>
      <c r="R90" s="15">
        <v>20</v>
      </c>
    </row>
    <row r="91" spans="1:18" s="14" customFormat="1" ht="12" customHeight="1" x14ac:dyDescent="0.2">
      <c r="A91" s="46" t="s">
        <v>82</v>
      </c>
      <c r="B91" s="46"/>
      <c r="C91" s="15">
        <v>169</v>
      </c>
      <c r="D91" s="15">
        <v>185</v>
      </c>
      <c r="E91" s="15">
        <v>191</v>
      </c>
      <c r="F91" s="15">
        <v>203</v>
      </c>
      <c r="G91" s="15">
        <v>13</v>
      </c>
      <c r="H91" s="15">
        <v>8</v>
      </c>
      <c r="I91" s="15">
        <v>5</v>
      </c>
      <c r="J91" s="15">
        <v>9</v>
      </c>
      <c r="K91" s="15">
        <v>57</v>
      </c>
      <c r="L91" s="15">
        <v>51</v>
      </c>
      <c r="M91" s="15">
        <v>59</v>
      </c>
      <c r="N91" s="15">
        <v>58</v>
      </c>
      <c r="O91" s="15">
        <v>99</v>
      </c>
      <c r="P91" s="15">
        <v>126</v>
      </c>
      <c r="Q91" s="15">
        <v>127</v>
      </c>
      <c r="R91" s="15">
        <v>136</v>
      </c>
    </row>
    <row r="92" spans="1:18" s="14" customFormat="1" ht="12" customHeight="1" x14ac:dyDescent="0.2">
      <c r="A92" s="46" t="s">
        <v>83</v>
      </c>
      <c r="B92" s="46"/>
      <c r="C92" s="15">
        <v>50</v>
      </c>
      <c r="D92" s="15">
        <v>45</v>
      </c>
      <c r="E92" s="15">
        <v>42</v>
      </c>
      <c r="F92" s="15">
        <v>50</v>
      </c>
      <c r="G92" s="15">
        <v>6</v>
      </c>
      <c r="H92" s="15">
        <v>7</v>
      </c>
      <c r="I92" s="15">
        <v>2</v>
      </c>
      <c r="J92" s="15">
        <v>3</v>
      </c>
      <c r="K92" s="15">
        <v>11</v>
      </c>
      <c r="L92" s="15">
        <v>9</v>
      </c>
      <c r="M92" s="15">
        <v>10</v>
      </c>
      <c r="N92" s="15">
        <v>13</v>
      </c>
      <c r="O92" s="15">
        <v>33</v>
      </c>
      <c r="P92" s="15">
        <v>29</v>
      </c>
      <c r="Q92" s="15">
        <v>30</v>
      </c>
      <c r="R92" s="15">
        <v>34</v>
      </c>
    </row>
    <row r="93" spans="1:18" s="14" customFormat="1" ht="12" customHeight="1" x14ac:dyDescent="0.2">
      <c r="A93" s="46" t="s">
        <v>84</v>
      </c>
      <c r="B93" s="46"/>
      <c r="C93" s="15">
        <v>41</v>
      </c>
      <c r="D93" s="15">
        <v>39</v>
      </c>
      <c r="E93" s="15">
        <v>44</v>
      </c>
      <c r="F93" s="15">
        <v>39</v>
      </c>
      <c r="G93" s="15">
        <v>0</v>
      </c>
      <c r="H93" s="15">
        <v>2</v>
      </c>
      <c r="I93" s="15">
        <v>1</v>
      </c>
      <c r="J93" s="15">
        <v>1</v>
      </c>
      <c r="K93" s="15">
        <v>5</v>
      </c>
      <c r="L93" s="15">
        <v>5</v>
      </c>
      <c r="M93" s="15">
        <v>5</v>
      </c>
      <c r="N93" s="15">
        <v>4</v>
      </c>
      <c r="O93" s="15">
        <v>36</v>
      </c>
      <c r="P93" s="15">
        <v>32</v>
      </c>
      <c r="Q93" s="15">
        <v>38</v>
      </c>
      <c r="R93" s="15">
        <v>34</v>
      </c>
    </row>
    <row r="94" spans="1:18" s="14" customFormat="1" ht="12" customHeight="1" x14ac:dyDescent="0.2">
      <c r="A94" s="46" t="s">
        <v>85</v>
      </c>
      <c r="B94" s="46"/>
      <c r="C94" s="15">
        <v>7</v>
      </c>
      <c r="D94" s="15">
        <v>5</v>
      </c>
      <c r="E94" s="15">
        <v>7</v>
      </c>
      <c r="F94" s="15">
        <v>6</v>
      </c>
      <c r="G94" s="15">
        <v>0</v>
      </c>
      <c r="H94" s="15">
        <v>0</v>
      </c>
      <c r="I94" s="15">
        <v>0</v>
      </c>
      <c r="J94" s="15">
        <v>0</v>
      </c>
      <c r="K94" s="15">
        <v>2</v>
      </c>
      <c r="L94" s="15">
        <v>2</v>
      </c>
      <c r="M94" s="15">
        <v>2</v>
      </c>
      <c r="N94" s="15">
        <v>2</v>
      </c>
      <c r="O94" s="15">
        <v>5</v>
      </c>
      <c r="P94" s="15">
        <v>3</v>
      </c>
      <c r="Q94" s="15">
        <v>5</v>
      </c>
      <c r="R94" s="15">
        <v>4</v>
      </c>
    </row>
    <row r="95" spans="1:18" s="14" customFormat="1" ht="12" customHeight="1" x14ac:dyDescent="0.2">
      <c r="A95" s="46" t="s">
        <v>86</v>
      </c>
      <c r="B95" s="46"/>
      <c r="C95" s="15">
        <v>29</v>
      </c>
      <c r="D95" s="15">
        <v>30</v>
      </c>
      <c r="E95" s="15">
        <v>26</v>
      </c>
      <c r="F95" s="15">
        <v>21</v>
      </c>
      <c r="G95" s="15">
        <v>0</v>
      </c>
      <c r="H95" s="15">
        <v>2</v>
      </c>
      <c r="I95" s="15">
        <v>0</v>
      </c>
      <c r="J95" s="15">
        <v>0</v>
      </c>
      <c r="K95" s="15">
        <v>1</v>
      </c>
      <c r="L95" s="15">
        <v>1</v>
      </c>
      <c r="M95" s="15">
        <v>2</v>
      </c>
      <c r="N95" s="15">
        <v>1</v>
      </c>
      <c r="O95" s="15">
        <v>28</v>
      </c>
      <c r="P95" s="15">
        <v>27</v>
      </c>
      <c r="Q95" s="15">
        <v>24</v>
      </c>
      <c r="R95" s="15">
        <v>20</v>
      </c>
    </row>
    <row r="96" spans="1:18" s="14" customFormat="1" ht="12" customHeight="1" x14ac:dyDescent="0.2">
      <c r="A96" s="46" t="s">
        <v>87</v>
      </c>
      <c r="B96" s="46"/>
      <c r="C96" s="15">
        <v>30</v>
      </c>
      <c r="D96" s="15">
        <v>30</v>
      </c>
      <c r="E96" s="15">
        <v>30</v>
      </c>
      <c r="F96" s="15">
        <v>29</v>
      </c>
      <c r="G96" s="15">
        <v>4</v>
      </c>
      <c r="H96" s="15">
        <v>6</v>
      </c>
      <c r="I96" s="15">
        <v>6</v>
      </c>
      <c r="J96" s="15">
        <v>5</v>
      </c>
      <c r="K96" s="15">
        <v>5</v>
      </c>
      <c r="L96" s="15">
        <v>4</v>
      </c>
      <c r="M96" s="15">
        <v>3</v>
      </c>
      <c r="N96" s="15">
        <v>2</v>
      </c>
      <c r="O96" s="15">
        <v>21</v>
      </c>
      <c r="P96" s="15">
        <v>20</v>
      </c>
      <c r="Q96" s="15">
        <v>21</v>
      </c>
      <c r="R96" s="15">
        <v>22</v>
      </c>
    </row>
    <row r="97" spans="1:18" s="14" customFormat="1" ht="12" customHeight="1" x14ac:dyDescent="0.2">
      <c r="A97" s="46" t="s">
        <v>88</v>
      </c>
      <c r="B97" s="46"/>
      <c r="C97" s="15">
        <v>72</v>
      </c>
      <c r="D97" s="15">
        <v>114</v>
      </c>
      <c r="E97" s="15">
        <v>96</v>
      </c>
      <c r="F97" s="15">
        <v>115</v>
      </c>
      <c r="G97" s="15">
        <v>0</v>
      </c>
      <c r="H97" s="15">
        <v>1</v>
      </c>
      <c r="I97" s="15">
        <v>0</v>
      </c>
      <c r="J97" s="15">
        <v>0</v>
      </c>
      <c r="K97" s="15">
        <v>26</v>
      </c>
      <c r="L97" s="15">
        <v>38</v>
      </c>
      <c r="M97" s="15">
        <v>25</v>
      </c>
      <c r="N97" s="15">
        <v>33</v>
      </c>
      <c r="O97" s="15">
        <v>46</v>
      </c>
      <c r="P97" s="15">
        <v>75</v>
      </c>
      <c r="Q97" s="15">
        <v>71</v>
      </c>
      <c r="R97" s="15">
        <v>82</v>
      </c>
    </row>
    <row r="98" spans="1:18" s="14" customFormat="1" ht="12" customHeight="1" x14ac:dyDescent="0.2">
      <c r="A98" s="46" t="s">
        <v>89</v>
      </c>
      <c r="B98" s="46"/>
      <c r="C98" s="15">
        <v>68</v>
      </c>
      <c r="D98" s="15">
        <v>71</v>
      </c>
      <c r="E98" s="15">
        <v>71</v>
      </c>
      <c r="F98" s="15">
        <v>71</v>
      </c>
      <c r="G98" s="15">
        <v>2</v>
      </c>
      <c r="H98" s="15">
        <v>1</v>
      </c>
      <c r="I98" s="15">
        <v>2</v>
      </c>
      <c r="J98" s="15">
        <v>1</v>
      </c>
      <c r="K98" s="15">
        <v>19</v>
      </c>
      <c r="L98" s="15">
        <v>17</v>
      </c>
      <c r="M98" s="15">
        <v>20</v>
      </c>
      <c r="N98" s="15">
        <v>20</v>
      </c>
      <c r="O98" s="15">
        <v>47</v>
      </c>
      <c r="P98" s="15">
        <v>53</v>
      </c>
      <c r="Q98" s="15">
        <v>49</v>
      </c>
      <c r="R98" s="15">
        <v>50</v>
      </c>
    </row>
    <row r="99" spans="1:18" s="14" customFormat="1" ht="12" customHeight="1" x14ac:dyDescent="0.2">
      <c r="A99" s="46" t="s">
        <v>90</v>
      </c>
      <c r="B99" s="46"/>
      <c r="C99" s="15">
        <v>25</v>
      </c>
      <c r="D99" s="15">
        <v>24</v>
      </c>
      <c r="E99" s="15">
        <v>22</v>
      </c>
      <c r="F99" s="15">
        <v>23</v>
      </c>
      <c r="G99" s="15">
        <v>4</v>
      </c>
      <c r="H99" s="15">
        <v>3</v>
      </c>
      <c r="I99" s="15">
        <v>2</v>
      </c>
      <c r="J99" s="15">
        <v>2</v>
      </c>
      <c r="K99" s="15">
        <v>7</v>
      </c>
      <c r="L99" s="15">
        <v>9</v>
      </c>
      <c r="M99" s="15">
        <v>10</v>
      </c>
      <c r="N99" s="15">
        <v>9</v>
      </c>
      <c r="O99" s="15">
        <v>14</v>
      </c>
      <c r="P99" s="15">
        <v>12</v>
      </c>
      <c r="Q99" s="15">
        <v>10</v>
      </c>
      <c r="R99" s="15">
        <v>12</v>
      </c>
    </row>
    <row r="100" spans="1:18" s="14" customFormat="1" ht="12" customHeight="1" x14ac:dyDescent="0.2">
      <c r="A100" s="46" t="s">
        <v>91</v>
      </c>
      <c r="B100" s="46"/>
      <c r="C100" s="15">
        <v>102</v>
      </c>
      <c r="D100" s="15">
        <v>107</v>
      </c>
      <c r="E100" s="15">
        <v>102</v>
      </c>
      <c r="F100" s="15">
        <v>105</v>
      </c>
      <c r="G100" s="15">
        <v>1</v>
      </c>
      <c r="H100" s="15">
        <v>3</v>
      </c>
      <c r="I100" s="15">
        <v>0</v>
      </c>
      <c r="J100" s="15">
        <v>0</v>
      </c>
      <c r="K100" s="15">
        <v>29</v>
      </c>
      <c r="L100" s="15">
        <v>26</v>
      </c>
      <c r="M100" s="15">
        <v>20</v>
      </c>
      <c r="N100" s="15">
        <v>18</v>
      </c>
      <c r="O100" s="15">
        <v>72</v>
      </c>
      <c r="P100" s="15">
        <v>78</v>
      </c>
      <c r="Q100" s="15">
        <v>82</v>
      </c>
      <c r="R100" s="15">
        <v>87</v>
      </c>
    </row>
    <row r="101" spans="1:18" s="14" customFormat="1" ht="12" customHeight="1" x14ac:dyDescent="0.2">
      <c r="A101" s="46" t="s">
        <v>92</v>
      </c>
      <c r="B101" s="46"/>
      <c r="C101" s="15">
        <v>241</v>
      </c>
      <c r="D101" s="15">
        <v>219</v>
      </c>
      <c r="E101" s="15">
        <v>204</v>
      </c>
      <c r="F101" s="15">
        <v>201</v>
      </c>
      <c r="G101" s="15">
        <v>37</v>
      </c>
      <c r="H101" s="15">
        <v>31</v>
      </c>
      <c r="I101" s="15">
        <v>25</v>
      </c>
      <c r="J101" s="15">
        <v>25</v>
      </c>
      <c r="K101" s="15">
        <v>45</v>
      </c>
      <c r="L101" s="15">
        <v>43</v>
      </c>
      <c r="M101" s="15">
        <v>45</v>
      </c>
      <c r="N101" s="15">
        <v>41</v>
      </c>
      <c r="O101" s="15">
        <v>159</v>
      </c>
      <c r="P101" s="15">
        <v>145</v>
      </c>
      <c r="Q101" s="15">
        <v>134</v>
      </c>
      <c r="R101" s="15">
        <v>135</v>
      </c>
    </row>
    <row r="102" spans="1:18" s="14" customFormat="1" ht="12" customHeight="1" x14ac:dyDescent="0.2">
      <c r="A102" s="46" t="s">
        <v>93</v>
      </c>
      <c r="B102" s="46"/>
      <c r="C102" s="15">
        <v>3</v>
      </c>
      <c r="D102" s="15">
        <v>3</v>
      </c>
      <c r="E102" s="15">
        <v>3</v>
      </c>
      <c r="F102" s="15">
        <v>1</v>
      </c>
      <c r="G102" s="15">
        <v>0</v>
      </c>
      <c r="H102" s="15">
        <v>0</v>
      </c>
      <c r="I102" s="15">
        <v>0</v>
      </c>
      <c r="J102" s="15">
        <v>0</v>
      </c>
      <c r="K102" s="15">
        <v>1</v>
      </c>
      <c r="L102" s="15">
        <v>1</v>
      </c>
      <c r="M102" s="15">
        <v>0</v>
      </c>
      <c r="N102" s="15">
        <v>0</v>
      </c>
      <c r="O102" s="15">
        <v>2</v>
      </c>
      <c r="P102" s="15">
        <v>2</v>
      </c>
      <c r="Q102" s="15">
        <v>3</v>
      </c>
      <c r="R102" s="15">
        <v>1</v>
      </c>
    </row>
    <row r="103" spans="1:18" s="14" customFormat="1" ht="12" customHeight="1" x14ac:dyDescent="0.2">
      <c r="A103" s="46" t="s">
        <v>94</v>
      </c>
      <c r="B103" s="46"/>
      <c r="C103" s="15">
        <v>27</v>
      </c>
      <c r="D103" s="15">
        <v>24</v>
      </c>
      <c r="E103" s="15">
        <v>21</v>
      </c>
      <c r="F103" s="15">
        <v>24</v>
      </c>
      <c r="G103" s="15">
        <v>2</v>
      </c>
      <c r="H103" s="15">
        <v>2</v>
      </c>
      <c r="I103" s="15">
        <v>1</v>
      </c>
      <c r="J103" s="15">
        <v>1</v>
      </c>
      <c r="K103" s="15">
        <v>3</v>
      </c>
      <c r="L103" s="15">
        <v>2</v>
      </c>
      <c r="M103" s="15">
        <v>2</v>
      </c>
      <c r="N103" s="15">
        <v>3</v>
      </c>
      <c r="O103" s="15">
        <v>22</v>
      </c>
      <c r="P103" s="15">
        <v>20</v>
      </c>
      <c r="Q103" s="15">
        <v>18</v>
      </c>
      <c r="R103" s="15">
        <v>20</v>
      </c>
    </row>
    <row r="104" spans="1:18" s="14" customFormat="1" ht="12" customHeight="1" x14ac:dyDescent="0.2">
      <c r="A104" s="46" t="s">
        <v>95</v>
      </c>
      <c r="B104" s="46"/>
      <c r="C104" s="15">
        <v>158</v>
      </c>
      <c r="D104" s="15">
        <v>157</v>
      </c>
      <c r="E104" s="15">
        <v>143</v>
      </c>
      <c r="F104" s="15">
        <v>158</v>
      </c>
      <c r="G104" s="15">
        <v>0</v>
      </c>
      <c r="H104" s="15">
        <v>0</v>
      </c>
      <c r="I104" s="15">
        <v>0</v>
      </c>
      <c r="J104" s="15">
        <v>0</v>
      </c>
      <c r="K104" s="15">
        <v>41</v>
      </c>
      <c r="L104" s="15">
        <v>37</v>
      </c>
      <c r="M104" s="15">
        <v>34</v>
      </c>
      <c r="N104" s="15">
        <v>36</v>
      </c>
      <c r="O104" s="15">
        <v>117</v>
      </c>
      <c r="P104" s="15">
        <v>120</v>
      </c>
      <c r="Q104" s="15">
        <v>109</v>
      </c>
      <c r="R104" s="15">
        <v>122</v>
      </c>
    </row>
    <row r="105" spans="1:18" s="14" customFormat="1" ht="12" customHeight="1" x14ac:dyDescent="0.2">
      <c r="A105" s="46" t="s">
        <v>96</v>
      </c>
      <c r="B105" s="46"/>
      <c r="C105" s="15">
        <v>7</v>
      </c>
      <c r="D105" s="15">
        <v>5</v>
      </c>
      <c r="E105" s="15">
        <v>1</v>
      </c>
      <c r="F105" s="15">
        <v>3</v>
      </c>
      <c r="G105" s="15">
        <v>4</v>
      </c>
      <c r="H105" s="15">
        <v>3</v>
      </c>
      <c r="I105" s="15">
        <v>0</v>
      </c>
      <c r="J105" s="15">
        <v>0</v>
      </c>
      <c r="K105" s="15">
        <v>1</v>
      </c>
      <c r="L105" s="15">
        <v>1</v>
      </c>
      <c r="M105" s="15">
        <v>1</v>
      </c>
      <c r="N105" s="15">
        <v>3</v>
      </c>
      <c r="O105" s="15">
        <v>2</v>
      </c>
      <c r="P105" s="15">
        <v>1</v>
      </c>
      <c r="Q105" s="15">
        <v>0</v>
      </c>
      <c r="R105" s="15">
        <v>0</v>
      </c>
    </row>
    <row r="106" spans="1:18" s="14" customFormat="1" ht="12" customHeight="1" x14ac:dyDescent="0.2">
      <c r="A106" s="46" t="s">
        <v>97</v>
      </c>
      <c r="B106" s="46"/>
      <c r="C106" s="15">
        <v>8</v>
      </c>
      <c r="D106" s="15">
        <v>7</v>
      </c>
      <c r="E106" s="15">
        <v>7</v>
      </c>
      <c r="F106" s="15">
        <v>7</v>
      </c>
      <c r="G106" s="15">
        <v>4</v>
      </c>
      <c r="H106" s="15">
        <v>4</v>
      </c>
      <c r="I106" s="15">
        <v>2</v>
      </c>
      <c r="J106" s="15">
        <v>3</v>
      </c>
      <c r="K106" s="15">
        <v>2</v>
      </c>
      <c r="L106" s="15">
        <v>2</v>
      </c>
      <c r="M106" s="15">
        <v>3</v>
      </c>
      <c r="N106" s="15">
        <v>2</v>
      </c>
      <c r="O106" s="15">
        <v>2</v>
      </c>
      <c r="P106" s="15">
        <v>1</v>
      </c>
      <c r="Q106" s="15">
        <v>2</v>
      </c>
      <c r="R106" s="15">
        <v>2</v>
      </c>
    </row>
    <row r="107" spans="1:18" s="14" customFormat="1" ht="12" customHeight="1" x14ac:dyDescent="0.2">
      <c r="A107" s="46" t="s">
        <v>98</v>
      </c>
      <c r="B107" s="46"/>
      <c r="C107" s="15">
        <v>186</v>
      </c>
      <c r="D107" s="15">
        <v>195</v>
      </c>
      <c r="E107" s="15">
        <v>188</v>
      </c>
      <c r="F107" s="15">
        <v>191</v>
      </c>
      <c r="G107" s="15">
        <v>10</v>
      </c>
      <c r="H107" s="15">
        <v>10</v>
      </c>
      <c r="I107" s="15">
        <v>3</v>
      </c>
      <c r="J107" s="15">
        <v>3</v>
      </c>
      <c r="K107" s="15">
        <v>25</v>
      </c>
      <c r="L107" s="15">
        <v>30</v>
      </c>
      <c r="M107" s="15">
        <v>24</v>
      </c>
      <c r="N107" s="15">
        <v>23</v>
      </c>
      <c r="O107" s="15">
        <v>151</v>
      </c>
      <c r="P107" s="15">
        <v>155</v>
      </c>
      <c r="Q107" s="15">
        <v>161</v>
      </c>
      <c r="R107" s="15">
        <v>165</v>
      </c>
    </row>
    <row r="108" spans="1:18" s="14" customFormat="1" ht="12" customHeight="1" x14ac:dyDescent="0.2">
      <c r="A108" s="46" t="s">
        <v>99</v>
      </c>
      <c r="B108" s="46"/>
      <c r="C108" s="15">
        <v>47</v>
      </c>
      <c r="D108" s="15">
        <v>52</v>
      </c>
      <c r="E108" s="15">
        <v>48</v>
      </c>
      <c r="F108" s="15">
        <v>62</v>
      </c>
      <c r="G108" s="15">
        <v>3</v>
      </c>
      <c r="H108" s="15">
        <v>3</v>
      </c>
      <c r="I108" s="15">
        <v>3</v>
      </c>
      <c r="J108" s="15">
        <v>2</v>
      </c>
      <c r="K108" s="15">
        <v>5</v>
      </c>
      <c r="L108" s="15">
        <v>9</v>
      </c>
      <c r="M108" s="15">
        <v>8</v>
      </c>
      <c r="N108" s="15">
        <v>8</v>
      </c>
      <c r="O108" s="15">
        <v>39</v>
      </c>
      <c r="P108" s="15">
        <v>40</v>
      </c>
      <c r="Q108" s="15">
        <v>37</v>
      </c>
      <c r="R108" s="15">
        <v>52</v>
      </c>
    </row>
    <row r="109" spans="1:18" s="14" customFormat="1" ht="12" customHeight="1" x14ac:dyDescent="0.2">
      <c r="A109" s="46" t="s">
        <v>100</v>
      </c>
      <c r="B109" s="46"/>
      <c r="C109" s="15">
        <v>59</v>
      </c>
      <c r="D109" s="15">
        <v>64</v>
      </c>
      <c r="E109" s="15">
        <v>64</v>
      </c>
      <c r="F109" s="15">
        <v>66</v>
      </c>
      <c r="G109" s="15">
        <v>8</v>
      </c>
      <c r="H109" s="15">
        <v>10</v>
      </c>
      <c r="I109" s="15">
        <v>8</v>
      </c>
      <c r="J109" s="15">
        <v>11</v>
      </c>
      <c r="K109" s="15">
        <v>19</v>
      </c>
      <c r="L109" s="15">
        <v>20</v>
      </c>
      <c r="M109" s="15">
        <v>23</v>
      </c>
      <c r="N109" s="15">
        <v>22</v>
      </c>
      <c r="O109" s="15">
        <v>32</v>
      </c>
      <c r="P109" s="15">
        <v>34</v>
      </c>
      <c r="Q109" s="15">
        <v>33</v>
      </c>
      <c r="R109" s="15">
        <v>33</v>
      </c>
    </row>
    <row r="110" spans="1:18" s="14" customFormat="1" ht="12" customHeight="1" x14ac:dyDescent="0.2">
      <c r="A110" s="46" t="s">
        <v>101</v>
      </c>
      <c r="B110" s="46"/>
      <c r="C110" s="15">
        <v>48</v>
      </c>
      <c r="D110" s="15">
        <v>40</v>
      </c>
      <c r="E110" s="15">
        <v>35</v>
      </c>
      <c r="F110" s="15">
        <v>47</v>
      </c>
      <c r="G110" s="15">
        <v>3</v>
      </c>
      <c r="H110" s="15">
        <v>1</v>
      </c>
      <c r="I110" s="15">
        <v>0</v>
      </c>
      <c r="J110" s="15">
        <v>1</v>
      </c>
      <c r="K110" s="15">
        <v>3</v>
      </c>
      <c r="L110" s="15">
        <v>4</v>
      </c>
      <c r="M110" s="15">
        <v>4</v>
      </c>
      <c r="N110" s="15">
        <v>4</v>
      </c>
      <c r="O110" s="15">
        <v>42</v>
      </c>
      <c r="P110" s="15">
        <v>35</v>
      </c>
      <c r="Q110" s="15">
        <v>31</v>
      </c>
      <c r="R110" s="15">
        <v>42</v>
      </c>
    </row>
    <row r="111" spans="1:18" s="14" customFormat="1" ht="12" customHeight="1" x14ac:dyDescent="0.2">
      <c r="A111" s="46" t="s">
        <v>102</v>
      </c>
      <c r="B111" s="46"/>
      <c r="C111" s="15">
        <v>35</v>
      </c>
      <c r="D111" s="15">
        <v>28</v>
      </c>
      <c r="E111" s="15">
        <v>27</v>
      </c>
      <c r="F111" s="15">
        <v>27</v>
      </c>
      <c r="G111" s="15">
        <v>6</v>
      </c>
      <c r="H111" s="15">
        <v>4</v>
      </c>
      <c r="I111" s="15">
        <v>4</v>
      </c>
      <c r="J111" s="15">
        <v>4</v>
      </c>
      <c r="K111" s="15">
        <v>9</v>
      </c>
      <c r="L111" s="15">
        <v>7</v>
      </c>
      <c r="M111" s="15">
        <v>7</v>
      </c>
      <c r="N111" s="15">
        <v>7</v>
      </c>
      <c r="O111" s="15">
        <v>20</v>
      </c>
      <c r="P111" s="15">
        <v>17</v>
      </c>
      <c r="Q111" s="15">
        <v>16</v>
      </c>
      <c r="R111" s="15">
        <v>16</v>
      </c>
    </row>
    <row r="112" spans="1:18" s="14" customFormat="1" ht="12" customHeight="1" x14ac:dyDescent="0.2">
      <c r="A112" s="46" t="s">
        <v>103</v>
      </c>
      <c r="B112" s="46"/>
      <c r="C112" s="15">
        <v>85</v>
      </c>
      <c r="D112" s="15">
        <v>91</v>
      </c>
      <c r="E112" s="15">
        <v>90</v>
      </c>
      <c r="F112" s="15">
        <v>106</v>
      </c>
      <c r="G112" s="15">
        <v>0</v>
      </c>
      <c r="H112" s="15">
        <v>0</v>
      </c>
      <c r="I112" s="15">
        <v>1</v>
      </c>
      <c r="J112" s="15">
        <v>0</v>
      </c>
      <c r="K112" s="15">
        <v>14</v>
      </c>
      <c r="L112" s="15">
        <v>11</v>
      </c>
      <c r="M112" s="15">
        <v>9</v>
      </c>
      <c r="N112" s="15">
        <v>10</v>
      </c>
      <c r="O112" s="15">
        <v>71</v>
      </c>
      <c r="P112" s="15">
        <v>80</v>
      </c>
      <c r="Q112" s="15">
        <v>80</v>
      </c>
      <c r="R112" s="15">
        <v>96</v>
      </c>
    </row>
    <row r="113" spans="1:18" s="14" customFormat="1" ht="12" customHeight="1" x14ac:dyDescent="0.2">
      <c r="A113" s="46" t="s">
        <v>104</v>
      </c>
      <c r="B113" s="46"/>
      <c r="C113" s="15">
        <v>58</v>
      </c>
      <c r="D113" s="15">
        <v>45</v>
      </c>
      <c r="E113" s="15">
        <v>52</v>
      </c>
      <c r="F113" s="15">
        <v>64</v>
      </c>
      <c r="G113" s="15">
        <v>1</v>
      </c>
      <c r="H113" s="15">
        <v>1</v>
      </c>
      <c r="I113" s="15">
        <v>0</v>
      </c>
      <c r="J113" s="15">
        <v>0</v>
      </c>
      <c r="K113" s="15">
        <v>18</v>
      </c>
      <c r="L113" s="15">
        <v>11</v>
      </c>
      <c r="M113" s="15">
        <v>14</v>
      </c>
      <c r="N113" s="15">
        <v>15</v>
      </c>
      <c r="O113" s="15">
        <v>39</v>
      </c>
      <c r="P113" s="15">
        <v>33</v>
      </c>
      <c r="Q113" s="15">
        <v>38</v>
      </c>
      <c r="R113" s="15">
        <v>49</v>
      </c>
    </row>
    <row r="114" spans="1:18" s="14" customFormat="1" ht="12" customHeight="1" x14ac:dyDescent="0.2">
      <c r="A114" s="46" t="s">
        <v>105</v>
      </c>
      <c r="B114" s="46"/>
      <c r="C114" s="15">
        <v>168</v>
      </c>
      <c r="D114" s="15">
        <v>137</v>
      </c>
      <c r="E114" s="15">
        <v>163</v>
      </c>
      <c r="F114" s="15">
        <v>156</v>
      </c>
      <c r="G114" s="15">
        <v>5</v>
      </c>
      <c r="H114" s="15">
        <v>5</v>
      </c>
      <c r="I114" s="15">
        <v>3</v>
      </c>
      <c r="J114" s="15">
        <v>2</v>
      </c>
      <c r="K114" s="15">
        <v>54</v>
      </c>
      <c r="L114" s="15">
        <v>35</v>
      </c>
      <c r="M114" s="15">
        <v>41</v>
      </c>
      <c r="N114" s="15">
        <v>38</v>
      </c>
      <c r="O114" s="15">
        <v>109</v>
      </c>
      <c r="P114" s="15">
        <v>97</v>
      </c>
      <c r="Q114" s="15">
        <v>119</v>
      </c>
      <c r="R114" s="15">
        <v>116</v>
      </c>
    </row>
    <row r="115" spans="1:18" s="14" customFormat="1" ht="12" customHeight="1" x14ac:dyDescent="0.2">
      <c r="A115" s="46" t="s">
        <v>106</v>
      </c>
      <c r="B115" s="46"/>
      <c r="C115" s="15">
        <v>4386</v>
      </c>
      <c r="D115" s="15">
        <v>4468</v>
      </c>
      <c r="E115" s="15">
        <v>4451</v>
      </c>
      <c r="F115" s="15">
        <v>4904</v>
      </c>
      <c r="G115" s="15">
        <v>24</v>
      </c>
      <c r="H115" s="15">
        <v>25</v>
      </c>
      <c r="I115" s="15">
        <v>16</v>
      </c>
      <c r="J115" s="15">
        <v>14</v>
      </c>
      <c r="K115" s="15">
        <v>479</v>
      </c>
      <c r="L115" s="15">
        <v>448</v>
      </c>
      <c r="M115" s="15">
        <v>443</v>
      </c>
      <c r="N115" s="15">
        <v>471</v>
      </c>
      <c r="O115" s="15">
        <v>3883</v>
      </c>
      <c r="P115" s="15">
        <v>3995</v>
      </c>
      <c r="Q115" s="15">
        <v>3992</v>
      </c>
      <c r="R115" s="15">
        <v>4419</v>
      </c>
    </row>
    <row r="116" spans="1:18" s="14" customFormat="1" ht="12" customHeight="1" x14ac:dyDescent="0.2">
      <c r="A116" s="46" t="s">
        <v>107</v>
      </c>
      <c r="B116" s="46"/>
      <c r="C116" s="15">
        <v>75</v>
      </c>
      <c r="D116" s="15">
        <v>70</v>
      </c>
      <c r="E116" s="15">
        <v>61</v>
      </c>
      <c r="F116" s="15">
        <v>61</v>
      </c>
      <c r="G116" s="15">
        <v>5</v>
      </c>
      <c r="H116" s="15">
        <v>3</v>
      </c>
      <c r="I116" s="15">
        <v>2</v>
      </c>
      <c r="J116" s="15">
        <v>2</v>
      </c>
      <c r="K116" s="15">
        <v>15</v>
      </c>
      <c r="L116" s="15">
        <v>11</v>
      </c>
      <c r="M116" s="15">
        <v>10</v>
      </c>
      <c r="N116" s="15">
        <v>8</v>
      </c>
      <c r="O116" s="15">
        <v>55</v>
      </c>
      <c r="P116" s="15">
        <v>56</v>
      </c>
      <c r="Q116" s="15">
        <v>49</v>
      </c>
      <c r="R116" s="15">
        <v>51</v>
      </c>
    </row>
    <row r="117" spans="1:18" s="14" customFormat="1" ht="12" customHeight="1" x14ac:dyDescent="0.2">
      <c r="A117" s="46" t="s">
        <v>108</v>
      </c>
      <c r="B117" s="46"/>
      <c r="C117" s="15">
        <v>118</v>
      </c>
      <c r="D117" s="15">
        <v>237</v>
      </c>
      <c r="E117" s="15">
        <v>259</v>
      </c>
      <c r="F117" s="15">
        <v>271</v>
      </c>
      <c r="G117" s="15">
        <v>3</v>
      </c>
      <c r="H117" s="15">
        <v>2</v>
      </c>
      <c r="I117" s="15">
        <v>2</v>
      </c>
      <c r="J117" s="15">
        <v>1</v>
      </c>
      <c r="K117" s="15">
        <v>25</v>
      </c>
      <c r="L117" s="15">
        <v>41</v>
      </c>
      <c r="M117" s="15">
        <v>45</v>
      </c>
      <c r="N117" s="15">
        <v>48</v>
      </c>
      <c r="O117" s="15">
        <v>90</v>
      </c>
      <c r="P117" s="15">
        <v>194</v>
      </c>
      <c r="Q117" s="15">
        <v>212</v>
      </c>
      <c r="R117" s="15">
        <v>222</v>
      </c>
    </row>
    <row r="118" spans="1:18" s="14" customFormat="1" ht="12" customHeight="1" x14ac:dyDescent="0.2">
      <c r="A118" s="46" t="s">
        <v>109</v>
      </c>
      <c r="B118" s="46"/>
      <c r="C118" s="15">
        <v>45</v>
      </c>
      <c r="D118" s="15">
        <v>39</v>
      </c>
      <c r="E118" s="15">
        <v>35</v>
      </c>
      <c r="F118" s="15">
        <v>44</v>
      </c>
      <c r="G118" s="15">
        <v>1</v>
      </c>
      <c r="H118" s="15">
        <v>1</v>
      </c>
      <c r="I118" s="15">
        <v>1</v>
      </c>
      <c r="J118" s="15">
        <v>0</v>
      </c>
      <c r="K118" s="15">
        <v>15</v>
      </c>
      <c r="L118" s="15">
        <v>11</v>
      </c>
      <c r="M118" s="15">
        <v>10</v>
      </c>
      <c r="N118" s="15">
        <v>13</v>
      </c>
      <c r="O118" s="15">
        <v>29</v>
      </c>
      <c r="P118" s="15">
        <v>27</v>
      </c>
      <c r="Q118" s="15">
        <v>24</v>
      </c>
      <c r="R118" s="15">
        <v>31</v>
      </c>
    </row>
    <row r="119" spans="1:18" s="14" customFormat="1" ht="12" customHeight="1" x14ac:dyDescent="0.2">
      <c r="A119" s="46" t="s">
        <v>110</v>
      </c>
      <c r="B119" s="46"/>
      <c r="C119" s="15">
        <v>258</v>
      </c>
      <c r="D119" s="15">
        <v>242</v>
      </c>
      <c r="E119" s="15">
        <v>226</v>
      </c>
      <c r="F119" s="15">
        <v>247</v>
      </c>
      <c r="G119" s="15">
        <v>0</v>
      </c>
      <c r="H119" s="15">
        <v>0</v>
      </c>
      <c r="I119" s="15">
        <v>0</v>
      </c>
      <c r="J119" s="15">
        <v>0</v>
      </c>
      <c r="K119" s="15">
        <v>38</v>
      </c>
      <c r="L119" s="15">
        <v>21</v>
      </c>
      <c r="M119" s="15">
        <v>17</v>
      </c>
      <c r="N119" s="15">
        <v>24</v>
      </c>
      <c r="O119" s="15">
        <v>220</v>
      </c>
      <c r="P119" s="15">
        <v>221</v>
      </c>
      <c r="Q119" s="15">
        <v>209</v>
      </c>
      <c r="R119" s="15">
        <v>223</v>
      </c>
    </row>
    <row r="120" spans="1:18" s="14" customFormat="1" ht="12" customHeight="1" x14ac:dyDescent="0.2">
      <c r="A120" s="46" t="s">
        <v>111</v>
      </c>
      <c r="B120" s="46"/>
      <c r="C120" s="15">
        <v>64</v>
      </c>
      <c r="D120" s="15">
        <v>64</v>
      </c>
      <c r="E120" s="15">
        <v>55</v>
      </c>
      <c r="F120" s="15">
        <v>65</v>
      </c>
      <c r="G120" s="15">
        <v>2</v>
      </c>
      <c r="H120" s="15">
        <v>1</v>
      </c>
      <c r="I120" s="15">
        <v>1</v>
      </c>
      <c r="J120" s="15">
        <v>2</v>
      </c>
      <c r="K120" s="15">
        <v>14</v>
      </c>
      <c r="L120" s="15">
        <v>13</v>
      </c>
      <c r="M120" s="15">
        <v>10</v>
      </c>
      <c r="N120" s="15">
        <v>11</v>
      </c>
      <c r="O120" s="15">
        <v>48</v>
      </c>
      <c r="P120" s="15">
        <v>50</v>
      </c>
      <c r="Q120" s="15">
        <v>44</v>
      </c>
      <c r="R120" s="15">
        <v>52</v>
      </c>
    </row>
    <row r="121" spans="1:18" s="14" customFormat="1" ht="12" customHeight="1" x14ac:dyDescent="0.2">
      <c r="A121" s="46" t="s">
        <v>112</v>
      </c>
      <c r="B121" s="46"/>
      <c r="C121" s="15">
        <v>100</v>
      </c>
      <c r="D121" s="15">
        <v>97</v>
      </c>
      <c r="E121" s="15">
        <v>86</v>
      </c>
      <c r="F121" s="15">
        <v>86</v>
      </c>
      <c r="G121" s="15">
        <v>2</v>
      </c>
      <c r="H121" s="15">
        <v>1</v>
      </c>
      <c r="I121" s="15">
        <v>0</v>
      </c>
      <c r="J121" s="15">
        <v>0</v>
      </c>
      <c r="K121" s="15">
        <v>18</v>
      </c>
      <c r="L121" s="15">
        <v>13</v>
      </c>
      <c r="M121" s="15">
        <v>10</v>
      </c>
      <c r="N121" s="15">
        <v>15</v>
      </c>
      <c r="O121" s="15">
        <v>80</v>
      </c>
      <c r="P121" s="15">
        <v>83</v>
      </c>
      <c r="Q121" s="15">
        <v>76</v>
      </c>
      <c r="R121" s="15">
        <v>71</v>
      </c>
    </row>
    <row r="122" spans="1:18" s="14" customFormat="1" ht="12" customHeight="1" x14ac:dyDescent="0.2">
      <c r="A122" s="46" t="s">
        <v>113</v>
      </c>
      <c r="B122" s="46"/>
      <c r="C122" s="15">
        <v>94</v>
      </c>
      <c r="D122" s="15">
        <v>97</v>
      </c>
      <c r="E122" s="15">
        <v>106</v>
      </c>
      <c r="F122" s="15">
        <v>110</v>
      </c>
      <c r="G122" s="15">
        <v>8</v>
      </c>
      <c r="H122" s="15">
        <v>5</v>
      </c>
      <c r="I122" s="15">
        <v>4</v>
      </c>
      <c r="J122" s="15">
        <v>5</v>
      </c>
      <c r="K122" s="15">
        <v>43</v>
      </c>
      <c r="L122" s="15">
        <v>38</v>
      </c>
      <c r="M122" s="15">
        <v>41</v>
      </c>
      <c r="N122" s="15">
        <v>45</v>
      </c>
      <c r="O122" s="15">
        <v>43</v>
      </c>
      <c r="P122" s="15">
        <v>54</v>
      </c>
      <c r="Q122" s="15">
        <v>61</v>
      </c>
      <c r="R122" s="15">
        <v>60</v>
      </c>
    </row>
    <row r="123" spans="1:18" s="14" customFormat="1" ht="12" customHeight="1" x14ac:dyDescent="0.2">
      <c r="A123" s="46" t="s">
        <v>114</v>
      </c>
      <c r="B123" s="46"/>
      <c r="C123" s="15">
        <v>17</v>
      </c>
      <c r="D123" s="15">
        <v>15</v>
      </c>
      <c r="E123" s="15">
        <v>11</v>
      </c>
      <c r="F123" s="15">
        <v>11</v>
      </c>
      <c r="G123" s="15">
        <v>5</v>
      </c>
      <c r="H123" s="15">
        <v>5</v>
      </c>
      <c r="I123" s="15">
        <v>3</v>
      </c>
      <c r="J123" s="15">
        <v>3</v>
      </c>
      <c r="K123" s="15">
        <v>3</v>
      </c>
      <c r="L123" s="15">
        <v>3</v>
      </c>
      <c r="M123" s="15">
        <v>2</v>
      </c>
      <c r="N123" s="15">
        <v>1</v>
      </c>
      <c r="O123" s="15">
        <v>9</v>
      </c>
      <c r="P123" s="15">
        <v>7</v>
      </c>
      <c r="Q123" s="15">
        <v>6</v>
      </c>
      <c r="R123" s="15">
        <v>7</v>
      </c>
    </row>
    <row r="124" spans="1:18" s="14" customFormat="1" ht="12" customHeight="1" x14ac:dyDescent="0.2">
      <c r="A124" s="46" t="s">
        <v>115</v>
      </c>
      <c r="B124" s="46"/>
      <c r="C124" s="15">
        <v>56</v>
      </c>
      <c r="D124" s="15">
        <v>42</v>
      </c>
      <c r="E124" s="15">
        <v>43</v>
      </c>
      <c r="F124" s="15">
        <v>42</v>
      </c>
      <c r="G124" s="15">
        <v>4</v>
      </c>
      <c r="H124" s="15">
        <v>2</v>
      </c>
      <c r="I124" s="15">
        <v>4</v>
      </c>
      <c r="J124" s="15">
        <v>4</v>
      </c>
      <c r="K124" s="15">
        <v>16</v>
      </c>
      <c r="L124" s="15">
        <v>9</v>
      </c>
      <c r="M124" s="15">
        <v>12</v>
      </c>
      <c r="N124" s="15">
        <v>11</v>
      </c>
      <c r="O124" s="15">
        <v>36</v>
      </c>
      <c r="P124" s="15">
        <v>31</v>
      </c>
      <c r="Q124" s="15">
        <v>27</v>
      </c>
      <c r="R124" s="15">
        <v>27</v>
      </c>
    </row>
    <row r="125" spans="1:18" s="14" customFormat="1" ht="12" customHeight="1" x14ac:dyDescent="0.2">
      <c r="A125" s="46" t="s">
        <v>116</v>
      </c>
      <c r="B125" s="46"/>
      <c r="C125" s="15">
        <v>60</v>
      </c>
      <c r="D125" s="15">
        <v>51</v>
      </c>
      <c r="E125" s="15">
        <v>45</v>
      </c>
      <c r="F125" s="15">
        <v>43</v>
      </c>
      <c r="G125" s="15">
        <v>0</v>
      </c>
      <c r="H125" s="15">
        <v>0</v>
      </c>
      <c r="I125" s="15">
        <v>0</v>
      </c>
      <c r="J125" s="15">
        <v>0</v>
      </c>
      <c r="K125" s="15">
        <v>8</v>
      </c>
      <c r="L125" s="15">
        <v>6</v>
      </c>
      <c r="M125" s="15">
        <v>5</v>
      </c>
      <c r="N125" s="15">
        <v>5</v>
      </c>
      <c r="O125" s="15">
        <v>52</v>
      </c>
      <c r="P125" s="15">
        <v>45</v>
      </c>
      <c r="Q125" s="15">
        <v>40</v>
      </c>
      <c r="R125" s="15">
        <v>38</v>
      </c>
    </row>
    <row r="126" spans="1:18" s="14" customFormat="1" ht="12" customHeight="1" x14ac:dyDescent="0.2">
      <c r="A126" s="46" t="s">
        <v>117</v>
      </c>
      <c r="B126" s="46"/>
      <c r="C126" s="15">
        <v>59</v>
      </c>
      <c r="D126" s="15">
        <v>60</v>
      </c>
      <c r="E126" s="15">
        <v>53</v>
      </c>
      <c r="F126" s="15">
        <v>54</v>
      </c>
      <c r="G126" s="15">
        <v>4</v>
      </c>
      <c r="H126" s="15">
        <v>4</v>
      </c>
      <c r="I126" s="15">
        <v>4</v>
      </c>
      <c r="J126" s="15">
        <v>3</v>
      </c>
      <c r="K126" s="15">
        <v>15</v>
      </c>
      <c r="L126" s="15">
        <v>18</v>
      </c>
      <c r="M126" s="15">
        <v>13</v>
      </c>
      <c r="N126" s="15">
        <v>13</v>
      </c>
      <c r="O126" s="15">
        <v>40</v>
      </c>
      <c r="P126" s="15">
        <v>38</v>
      </c>
      <c r="Q126" s="15">
        <v>36</v>
      </c>
      <c r="R126" s="15">
        <v>38</v>
      </c>
    </row>
    <row r="127" spans="1:18" s="14" customFormat="1" ht="12" customHeight="1" x14ac:dyDescent="0.2">
      <c r="A127" s="46" t="s">
        <v>118</v>
      </c>
      <c r="B127" s="46"/>
      <c r="C127" s="15">
        <v>23</v>
      </c>
      <c r="D127" s="15">
        <v>22</v>
      </c>
      <c r="E127" s="15">
        <v>14</v>
      </c>
      <c r="F127" s="15">
        <v>16</v>
      </c>
      <c r="G127" s="15">
        <v>3</v>
      </c>
      <c r="H127" s="15">
        <v>3</v>
      </c>
      <c r="I127" s="15">
        <v>1</v>
      </c>
      <c r="J127" s="15">
        <v>2</v>
      </c>
      <c r="K127" s="15">
        <v>4</v>
      </c>
      <c r="L127" s="15">
        <v>5</v>
      </c>
      <c r="M127" s="15">
        <v>3</v>
      </c>
      <c r="N127" s="15">
        <v>3</v>
      </c>
      <c r="O127" s="15">
        <v>16</v>
      </c>
      <c r="P127" s="15">
        <v>14</v>
      </c>
      <c r="Q127" s="15">
        <v>10</v>
      </c>
      <c r="R127" s="15">
        <v>11</v>
      </c>
    </row>
    <row r="128" spans="1:18" s="14" customFormat="1" ht="12" customHeight="1" x14ac:dyDescent="0.2">
      <c r="A128" s="46" t="s">
        <v>119</v>
      </c>
      <c r="B128" s="46"/>
      <c r="C128" s="15">
        <v>40</v>
      </c>
      <c r="D128" s="15">
        <v>35</v>
      </c>
      <c r="E128" s="15">
        <v>32</v>
      </c>
      <c r="F128" s="15">
        <v>39</v>
      </c>
      <c r="G128" s="15">
        <v>3</v>
      </c>
      <c r="H128" s="15">
        <v>3</v>
      </c>
      <c r="I128" s="15">
        <v>2</v>
      </c>
      <c r="J128" s="15">
        <v>3</v>
      </c>
      <c r="K128" s="15">
        <v>4</v>
      </c>
      <c r="L128" s="15">
        <v>2</v>
      </c>
      <c r="M128" s="15">
        <v>4</v>
      </c>
      <c r="N128" s="15">
        <v>6</v>
      </c>
      <c r="O128" s="15">
        <v>33</v>
      </c>
      <c r="P128" s="15">
        <v>30</v>
      </c>
      <c r="Q128" s="15">
        <v>26</v>
      </c>
      <c r="R128" s="15">
        <v>30</v>
      </c>
    </row>
    <row r="129" spans="1:18" s="14" customFormat="1" ht="12" customHeight="1" x14ac:dyDescent="0.2">
      <c r="A129" s="46" t="s">
        <v>120</v>
      </c>
      <c r="B129" s="46"/>
      <c r="C129" s="15">
        <v>41</v>
      </c>
      <c r="D129" s="15">
        <v>39</v>
      </c>
      <c r="E129" s="15">
        <v>32</v>
      </c>
      <c r="F129" s="15">
        <v>36</v>
      </c>
      <c r="G129" s="15">
        <v>7</v>
      </c>
      <c r="H129" s="15">
        <v>7</v>
      </c>
      <c r="I129" s="15">
        <v>4</v>
      </c>
      <c r="J129" s="15">
        <v>4</v>
      </c>
      <c r="K129" s="15">
        <v>4</v>
      </c>
      <c r="L129" s="15">
        <v>4</v>
      </c>
      <c r="M129" s="15">
        <v>5</v>
      </c>
      <c r="N129" s="15">
        <v>7</v>
      </c>
      <c r="O129" s="15">
        <v>30</v>
      </c>
      <c r="P129" s="15">
        <v>28</v>
      </c>
      <c r="Q129" s="15">
        <v>23</v>
      </c>
      <c r="R129" s="15">
        <v>25</v>
      </c>
    </row>
    <row r="130" spans="1:18" s="14" customFormat="1" ht="12" customHeight="1" x14ac:dyDescent="0.2">
      <c r="A130" s="46" t="s">
        <v>121</v>
      </c>
      <c r="B130" s="46"/>
      <c r="C130" s="15">
        <v>274</v>
      </c>
      <c r="D130" s="15">
        <v>281</v>
      </c>
      <c r="E130" s="15">
        <v>274</v>
      </c>
      <c r="F130" s="15">
        <v>281</v>
      </c>
      <c r="G130" s="15">
        <v>3</v>
      </c>
      <c r="H130" s="15">
        <v>2</v>
      </c>
      <c r="I130" s="15">
        <v>0</v>
      </c>
      <c r="J130" s="15">
        <v>0</v>
      </c>
      <c r="K130" s="15">
        <v>29</v>
      </c>
      <c r="L130" s="15">
        <v>34</v>
      </c>
      <c r="M130" s="15">
        <v>31</v>
      </c>
      <c r="N130" s="15">
        <v>29</v>
      </c>
      <c r="O130" s="15">
        <v>242</v>
      </c>
      <c r="P130" s="15">
        <v>245</v>
      </c>
      <c r="Q130" s="15">
        <v>243</v>
      </c>
      <c r="R130" s="15">
        <v>252</v>
      </c>
    </row>
    <row r="131" spans="1:18" s="14" customFormat="1" ht="12" customHeight="1" x14ac:dyDescent="0.2">
      <c r="A131" s="46" t="s">
        <v>122</v>
      </c>
      <c r="B131" s="46"/>
      <c r="C131" s="15">
        <v>48</v>
      </c>
      <c r="D131" s="15">
        <v>54</v>
      </c>
      <c r="E131" s="15">
        <v>55</v>
      </c>
      <c r="F131" s="15">
        <v>55</v>
      </c>
      <c r="G131" s="15">
        <v>4</v>
      </c>
      <c r="H131" s="15">
        <v>4</v>
      </c>
      <c r="I131" s="15">
        <v>3</v>
      </c>
      <c r="J131" s="15">
        <v>3</v>
      </c>
      <c r="K131" s="15">
        <v>11</v>
      </c>
      <c r="L131" s="15">
        <v>9</v>
      </c>
      <c r="M131" s="15">
        <v>10</v>
      </c>
      <c r="N131" s="15">
        <v>10</v>
      </c>
      <c r="O131" s="15">
        <v>33</v>
      </c>
      <c r="P131" s="15">
        <v>41</v>
      </c>
      <c r="Q131" s="15">
        <v>42</v>
      </c>
      <c r="R131" s="15">
        <v>42</v>
      </c>
    </row>
    <row r="132" spans="1:18" s="14" customFormat="1" ht="12" customHeight="1" x14ac:dyDescent="0.2">
      <c r="A132" s="46" t="s">
        <v>123</v>
      </c>
      <c r="B132" s="46"/>
      <c r="C132" s="15">
        <v>77</v>
      </c>
      <c r="D132" s="15">
        <v>70</v>
      </c>
      <c r="E132" s="15">
        <v>61</v>
      </c>
      <c r="F132" s="15">
        <v>54</v>
      </c>
      <c r="G132" s="15">
        <v>0</v>
      </c>
      <c r="H132" s="15">
        <v>0</v>
      </c>
      <c r="I132" s="15">
        <v>0</v>
      </c>
      <c r="J132" s="15">
        <v>0</v>
      </c>
      <c r="K132" s="15">
        <v>6</v>
      </c>
      <c r="L132" s="15">
        <v>4</v>
      </c>
      <c r="M132" s="15">
        <v>5</v>
      </c>
      <c r="N132" s="15">
        <v>3</v>
      </c>
      <c r="O132" s="15">
        <v>71</v>
      </c>
      <c r="P132" s="15">
        <v>66</v>
      </c>
      <c r="Q132" s="15">
        <v>56</v>
      </c>
      <c r="R132" s="15">
        <v>51</v>
      </c>
    </row>
    <row r="133" spans="1:18" s="14" customFormat="1" ht="12" customHeight="1" x14ac:dyDescent="0.2">
      <c r="A133" s="46" t="s">
        <v>124</v>
      </c>
      <c r="B133" s="46"/>
      <c r="C133" s="15">
        <v>72</v>
      </c>
      <c r="D133" s="15">
        <v>78</v>
      </c>
      <c r="E133" s="15">
        <v>74</v>
      </c>
      <c r="F133" s="15">
        <v>81</v>
      </c>
      <c r="G133" s="15">
        <v>3</v>
      </c>
      <c r="H133" s="15">
        <v>3</v>
      </c>
      <c r="I133" s="15">
        <v>2</v>
      </c>
      <c r="J133" s="15">
        <v>2</v>
      </c>
      <c r="K133" s="15">
        <v>14</v>
      </c>
      <c r="L133" s="15">
        <v>12</v>
      </c>
      <c r="M133" s="15">
        <v>13</v>
      </c>
      <c r="N133" s="15">
        <v>18</v>
      </c>
      <c r="O133" s="15">
        <v>55</v>
      </c>
      <c r="P133" s="15">
        <v>63</v>
      </c>
      <c r="Q133" s="15">
        <v>59</v>
      </c>
      <c r="R133" s="15">
        <v>61</v>
      </c>
    </row>
    <row r="134" spans="1:18" s="14" customFormat="1" ht="12" customHeight="1" x14ac:dyDescent="0.2">
      <c r="A134" s="46" t="s">
        <v>125</v>
      </c>
      <c r="B134" s="46"/>
      <c r="C134" s="15">
        <v>37</v>
      </c>
      <c r="D134" s="15">
        <v>36</v>
      </c>
      <c r="E134" s="15">
        <v>40</v>
      </c>
      <c r="F134" s="15">
        <v>34</v>
      </c>
      <c r="G134" s="15">
        <v>4</v>
      </c>
      <c r="H134" s="15">
        <v>4</v>
      </c>
      <c r="I134" s="15">
        <v>3</v>
      </c>
      <c r="J134" s="15">
        <v>2</v>
      </c>
      <c r="K134" s="15">
        <v>7</v>
      </c>
      <c r="L134" s="15">
        <v>7</v>
      </c>
      <c r="M134" s="15">
        <v>13</v>
      </c>
      <c r="N134" s="15">
        <v>8</v>
      </c>
      <c r="O134" s="15">
        <v>26</v>
      </c>
      <c r="P134" s="15">
        <v>25</v>
      </c>
      <c r="Q134" s="15">
        <v>24</v>
      </c>
      <c r="R134" s="15">
        <v>24</v>
      </c>
    </row>
    <row r="135" spans="1:18" s="14" customFormat="1" ht="12" customHeight="1" x14ac:dyDescent="0.2">
      <c r="A135" s="46" t="s">
        <v>126</v>
      </c>
      <c r="B135" s="46"/>
      <c r="C135" s="15">
        <v>131</v>
      </c>
      <c r="D135" s="15">
        <v>107</v>
      </c>
      <c r="E135" s="15">
        <v>114</v>
      </c>
      <c r="F135" s="15">
        <v>125</v>
      </c>
      <c r="G135" s="15">
        <v>6</v>
      </c>
      <c r="H135" s="15">
        <v>6</v>
      </c>
      <c r="I135" s="15">
        <v>5</v>
      </c>
      <c r="J135" s="15">
        <v>4</v>
      </c>
      <c r="K135" s="15">
        <v>29</v>
      </c>
      <c r="L135" s="15">
        <v>24</v>
      </c>
      <c r="M135" s="15">
        <v>24</v>
      </c>
      <c r="N135" s="15">
        <v>29</v>
      </c>
      <c r="O135" s="15">
        <v>96</v>
      </c>
      <c r="P135" s="15">
        <v>77</v>
      </c>
      <c r="Q135" s="15">
        <v>85</v>
      </c>
      <c r="R135" s="15">
        <v>92</v>
      </c>
    </row>
    <row r="136" spans="1:18" s="14" customFormat="1" ht="12" customHeight="1" x14ac:dyDescent="0.2">
      <c r="A136" s="46" t="s">
        <v>127</v>
      </c>
      <c r="B136" s="46"/>
      <c r="C136" s="15">
        <v>35</v>
      </c>
      <c r="D136" s="15">
        <v>34</v>
      </c>
      <c r="E136" s="15">
        <v>24</v>
      </c>
      <c r="F136" s="15">
        <v>31</v>
      </c>
      <c r="G136" s="15">
        <v>8</v>
      </c>
      <c r="H136" s="15">
        <v>6</v>
      </c>
      <c r="I136" s="15">
        <v>3</v>
      </c>
      <c r="J136" s="15">
        <v>2</v>
      </c>
      <c r="K136" s="15">
        <v>8</v>
      </c>
      <c r="L136" s="15">
        <v>7</v>
      </c>
      <c r="M136" s="15">
        <v>5</v>
      </c>
      <c r="N136" s="15">
        <v>4</v>
      </c>
      <c r="O136" s="15">
        <v>19</v>
      </c>
      <c r="P136" s="15">
        <v>21</v>
      </c>
      <c r="Q136" s="15">
        <v>16</v>
      </c>
      <c r="R136" s="15">
        <v>25</v>
      </c>
    </row>
    <row r="137" spans="1:18" s="14" customFormat="1" ht="12" customHeight="1" x14ac:dyDescent="0.2">
      <c r="A137" s="46" t="s">
        <v>128</v>
      </c>
      <c r="B137" s="46"/>
      <c r="C137" s="15">
        <v>108</v>
      </c>
      <c r="D137" s="15">
        <v>97</v>
      </c>
      <c r="E137" s="15">
        <v>118</v>
      </c>
      <c r="F137" s="15">
        <v>114</v>
      </c>
      <c r="G137" s="15">
        <v>2</v>
      </c>
      <c r="H137" s="15">
        <v>2</v>
      </c>
      <c r="I137" s="15">
        <v>0</v>
      </c>
      <c r="J137" s="15">
        <v>1</v>
      </c>
      <c r="K137" s="15">
        <v>23</v>
      </c>
      <c r="L137" s="15">
        <v>16</v>
      </c>
      <c r="M137" s="15">
        <v>19</v>
      </c>
      <c r="N137" s="15">
        <v>16</v>
      </c>
      <c r="O137" s="15">
        <v>83</v>
      </c>
      <c r="P137" s="15">
        <v>79</v>
      </c>
      <c r="Q137" s="15">
        <v>99</v>
      </c>
      <c r="R137" s="15">
        <v>97</v>
      </c>
    </row>
    <row r="138" spans="1:18" s="14" customFormat="1" ht="12" customHeight="1" x14ac:dyDescent="0.2">
      <c r="A138" s="46" t="s">
        <v>129</v>
      </c>
      <c r="B138" s="46"/>
      <c r="C138" s="15">
        <v>34</v>
      </c>
      <c r="D138" s="15">
        <v>40</v>
      </c>
      <c r="E138" s="15">
        <v>28</v>
      </c>
      <c r="F138" s="15">
        <v>34</v>
      </c>
      <c r="G138" s="15">
        <v>10</v>
      </c>
      <c r="H138" s="15">
        <v>13</v>
      </c>
      <c r="I138" s="15">
        <v>8</v>
      </c>
      <c r="J138" s="15">
        <v>9</v>
      </c>
      <c r="K138" s="15">
        <v>7</v>
      </c>
      <c r="L138" s="15">
        <v>7</v>
      </c>
      <c r="M138" s="15">
        <v>3</v>
      </c>
      <c r="N138" s="15">
        <v>5</v>
      </c>
      <c r="O138" s="15">
        <v>17</v>
      </c>
      <c r="P138" s="15">
        <v>20</v>
      </c>
      <c r="Q138" s="15">
        <v>17</v>
      </c>
      <c r="R138" s="15">
        <v>20</v>
      </c>
    </row>
    <row r="139" spans="1:18" s="14" customFormat="1" ht="12" customHeight="1" x14ac:dyDescent="0.2">
      <c r="A139" s="46" t="s">
        <v>130</v>
      </c>
      <c r="B139" s="46"/>
      <c r="C139" s="15">
        <v>20</v>
      </c>
      <c r="D139" s="15">
        <v>17</v>
      </c>
      <c r="E139" s="15">
        <v>13</v>
      </c>
      <c r="F139" s="15">
        <v>21</v>
      </c>
      <c r="G139" s="15">
        <v>5</v>
      </c>
      <c r="H139" s="15">
        <v>3</v>
      </c>
      <c r="I139" s="15">
        <v>0</v>
      </c>
      <c r="J139" s="15">
        <v>1</v>
      </c>
      <c r="K139" s="15">
        <v>6</v>
      </c>
      <c r="L139" s="15">
        <v>7</v>
      </c>
      <c r="M139" s="15">
        <v>6</v>
      </c>
      <c r="N139" s="15">
        <v>8</v>
      </c>
      <c r="O139" s="15">
        <v>9</v>
      </c>
      <c r="P139" s="15">
        <v>7</v>
      </c>
      <c r="Q139" s="15">
        <v>7</v>
      </c>
      <c r="R139" s="15">
        <v>12</v>
      </c>
    </row>
    <row r="140" spans="1:18" s="14" customFormat="1" ht="12" customHeight="1" x14ac:dyDescent="0.2">
      <c r="A140" s="46" t="s">
        <v>131</v>
      </c>
      <c r="B140" s="46"/>
      <c r="C140" s="15">
        <v>50</v>
      </c>
      <c r="D140" s="15">
        <v>51</v>
      </c>
      <c r="E140" s="15">
        <v>48</v>
      </c>
      <c r="F140" s="15">
        <v>49</v>
      </c>
      <c r="G140" s="15">
        <v>11</v>
      </c>
      <c r="H140" s="15">
        <v>10</v>
      </c>
      <c r="I140" s="15">
        <v>6</v>
      </c>
      <c r="J140" s="15">
        <v>6</v>
      </c>
      <c r="K140" s="15">
        <v>11</v>
      </c>
      <c r="L140" s="15">
        <v>16</v>
      </c>
      <c r="M140" s="15">
        <v>16</v>
      </c>
      <c r="N140" s="15">
        <v>15</v>
      </c>
      <c r="O140" s="15">
        <v>28</v>
      </c>
      <c r="P140" s="15">
        <v>25</v>
      </c>
      <c r="Q140" s="15">
        <v>26</v>
      </c>
      <c r="R140" s="15">
        <v>28</v>
      </c>
    </row>
    <row r="141" spans="1:18" s="14" customFormat="1" ht="12" customHeight="1" x14ac:dyDescent="0.2">
      <c r="A141" s="46" t="s">
        <v>132</v>
      </c>
      <c r="B141" s="46"/>
      <c r="C141" s="15">
        <v>70</v>
      </c>
      <c r="D141" s="15">
        <v>60</v>
      </c>
      <c r="E141" s="15">
        <v>61</v>
      </c>
      <c r="F141" s="15">
        <v>69</v>
      </c>
      <c r="G141" s="15">
        <v>1</v>
      </c>
      <c r="H141" s="15">
        <v>1</v>
      </c>
      <c r="I141" s="15">
        <v>0</v>
      </c>
      <c r="J141" s="15">
        <v>0</v>
      </c>
      <c r="K141" s="15">
        <v>6</v>
      </c>
      <c r="L141" s="15">
        <v>3</v>
      </c>
      <c r="M141" s="15">
        <v>4</v>
      </c>
      <c r="N141" s="15">
        <v>5</v>
      </c>
      <c r="O141" s="15">
        <v>63</v>
      </c>
      <c r="P141" s="15">
        <v>56</v>
      </c>
      <c r="Q141" s="15">
        <v>57</v>
      </c>
      <c r="R141" s="15">
        <v>64</v>
      </c>
    </row>
    <row r="142" spans="1:18" s="14" customFormat="1" ht="12" customHeight="1" x14ac:dyDescent="0.2">
      <c r="A142" s="46" t="s">
        <v>133</v>
      </c>
      <c r="B142" s="46"/>
      <c r="C142" s="15">
        <v>133</v>
      </c>
      <c r="D142" s="15">
        <v>158</v>
      </c>
      <c r="E142" s="15">
        <v>160</v>
      </c>
      <c r="F142" s="15">
        <v>169</v>
      </c>
      <c r="G142" s="15">
        <v>3</v>
      </c>
      <c r="H142" s="15">
        <v>4</v>
      </c>
      <c r="I142" s="15">
        <v>5</v>
      </c>
      <c r="J142" s="15">
        <v>4</v>
      </c>
      <c r="K142" s="15">
        <v>32</v>
      </c>
      <c r="L142" s="15">
        <v>41</v>
      </c>
      <c r="M142" s="15">
        <v>49</v>
      </c>
      <c r="N142" s="15">
        <v>53</v>
      </c>
      <c r="O142" s="15">
        <v>98</v>
      </c>
      <c r="P142" s="15">
        <v>113</v>
      </c>
      <c r="Q142" s="15">
        <v>106</v>
      </c>
      <c r="R142" s="15">
        <v>112</v>
      </c>
    </row>
    <row r="143" spans="1:18" s="14" customFormat="1" ht="12" customHeight="1" x14ac:dyDescent="0.2">
      <c r="A143" s="46" t="s">
        <v>134</v>
      </c>
      <c r="B143" s="46"/>
      <c r="C143" s="15">
        <v>19</v>
      </c>
      <c r="D143" s="15">
        <v>18</v>
      </c>
      <c r="E143" s="15">
        <v>23</v>
      </c>
      <c r="F143" s="15">
        <v>24</v>
      </c>
      <c r="G143" s="15">
        <v>4</v>
      </c>
      <c r="H143" s="15">
        <v>3</v>
      </c>
      <c r="I143" s="15">
        <v>3</v>
      </c>
      <c r="J143" s="15">
        <v>3</v>
      </c>
      <c r="K143" s="15">
        <v>2</v>
      </c>
      <c r="L143" s="15">
        <v>3</v>
      </c>
      <c r="M143" s="15">
        <v>3</v>
      </c>
      <c r="N143" s="15">
        <v>2</v>
      </c>
      <c r="O143" s="15">
        <v>13</v>
      </c>
      <c r="P143" s="15">
        <v>12</v>
      </c>
      <c r="Q143" s="15">
        <v>17</v>
      </c>
      <c r="R143" s="15">
        <v>19</v>
      </c>
    </row>
    <row r="144" spans="1:18" s="14" customFormat="1" ht="12" customHeight="1" x14ac:dyDescent="0.2">
      <c r="A144" s="46" t="s">
        <v>135</v>
      </c>
      <c r="B144" s="46"/>
      <c r="C144" s="15">
        <v>17</v>
      </c>
      <c r="D144" s="15">
        <v>26</v>
      </c>
      <c r="E144" s="15">
        <v>18</v>
      </c>
      <c r="F144" s="15">
        <v>21</v>
      </c>
      <c r="G144" s="15">
        <v>1</v>
      </c>
      <c r="H144" s="15">
        <v>3</v>
      </c>
      <c r="I144" s="15">
        <v>0</v>
      </c>
      <c r="J144" s="15">
        <v>2</v>
      </c>
      <c r="K144" s="15">
        <v>7</v>
      </c>
      <c r="L144" s="15">
        <v>6</v>
      </c>
      <c r="M144" s="15">
        <v>5</v>
      </c>
      <c r="N144" s="15">
        <v>5</v>
      </c>
      <c r="O144" s="15">
        <v>9</v>
      </c>
      <c r="P144" s="15">
        <v>17</v>
      </c>
      <c r="Q144" s="15">
        <v>13</v>
      </c>
      <c r="R144" s="15">
        <v>14</v>
      </c>
    </row>
    <row r="145" spans="1:18" s="14" customFormat="1" ht="12" customHeight="1" x14ac:dyDescent="0.2">
      <c r="A145" s="46" t="s">
        <v>136</v>
      </c>
      <c r="B145" s="46"/>
      <c r="C145" s="15">
        <v>76</v>
      </c>
      <c r="D145" s="15">
        <v>95</v>
      </c>
      <c r="E145" s="15">
        <v>100</v>
      </c>
      <c r="F145" s="15">
        <v>105</v>
      </c>
      <c r="G145" s="15">
        <v>2</v>
      </c>
      <c r="H145" s="15">
        <v>2</v>
      </c>
      <c r="I145" s="15">
        <v>1</v>
      </c>
      <c r="J145" s="15">
        <v>3</v>
      </c>
      <c r="K145" s="15">
        <v>16</v>
      </c>
      <c r="L145" s="15">
        <v>14</v>
      </c>
      <c r="M145" s="15">
        <v>16</v>
      </c>
      <c r="N145" s="15">
        <v>17</v>
      </c>
      <c r="O145" s="15">
        <v>58</v>
      </c>
      <c r="P145" s="15">
        <v>79</v>
      </c>
      <c r="Q145" s="15">
        <v>83</v>
      </c>
      <c r="R145" s="15">
        <v>85</v>
      </c>
    </row>
    <row r="146" spans="1:18" s="14" customFormat="1" ht="12" customHeight="1" x14ac:dyDescent="0.2">
      <c r="A146" s="50" t="s">
        <v>137</v>
      </c>
      <c r="B146" s="50"/>
      <c r="C146" s="20">
        <v>14</v>
      </c>
      <c r="D146" s="20">
        <v>16</v>
      </c>
      <c r="E146" s="20">
        <v>10</v>
      </c>
      <c r="F146" s="20">
        <v>12</v>
      </c>
      <c r="G146" s="20">
        <v>1</v>
      </c>
      <c r="H146" s="20">
        <v>1</v>
      </c>
      <c r="I146" s="20">
        <v>0</v>
      </c>
      <c r="J146" s="20">
        <v>2</v>
      </c>
      <c r="K146" s="20">
        <v>0</v>
      </c>
      <c r="L146" s="20">
        <v>1</v>
      </c>
      <c r="M146" s="20">
        <v>1</v>
      </c>
      <c r="N146" s="20">
        <v>1</v>
      </c>
      <c r="O146" s="20">
        <v>13</v>
      </c>
      <c r="P146" s="20">
        <v>14</v>
      </c>
      <c r="Q146" s="20">
        <v>9</v>
      </c>
      <c r="R146" s="20">
        <v>9</v>
      </c>
    </row>
    <row r="147" spans="1:18" s="14" customFormat="1" ht="12" customHeight="1" x14ac:dyDescent="0.2">
      <c r="A147" s="57"/>
      <c r="B147" s="57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s="14" customFormat="1" ht="12" customHeight="1" x14ac:dyDescent="0.2">
      <c r="A148" s="38" t="s">
        <v>138</v>
      </c>
      <c r="B148" s="38"/>
      <c r="C148" s="13">
        <f t="shared" ref="C148:J148" si="83">SUM(C149:C187)</f>
        <v>4035</v>
      </c>
      <c r="D148" s="13">
        <f t="shared" si="83"/>
        <v>3910</v>
      </c>
      <c r="E148" s="13">
        <f t="shared" si="83"/>
        <v>3727</v>
      </c>
      <c r="F148" s="13">
        <f t="shared" si="83"/>
        <v>3834</v>
      </c>
      <c r="G148" s="13">
        <f t="shared" si="83"/>
        <v>310</v>
      </c>
      <c r="H148" s="13">
        <f t="shared" si="83"/>
        <v>294</v>
      </c>
      <c r="I148" s="13">
        <f t="shared" si="83"/>
        <v>202</v>
      </c>
      <c r="J148" s="13">
        <f t="shared" si="83"/>
        <v>198</v>
      </c>
      <c r="K148" s="13">
        <f t="shared" ref="K148:R148" si="84">SUM(K149:K187)</f>
        <v>720</v>
      </c>
      <c r="L148" s="13">
        <f t="shared" si="84"/>
        <v>676</v>
      </c>
      <c r="M148" s="13">
        <f t="shared" si="84"/>
        <v>653</v>
      </c>
      <c r="N148" s="13">
        <f t="shared" si="84"/>
        <v>684</v>
      </c>
      <c r="O148" s="13">
        <f t="shared" si="84"/>
        <v>3005</v>
      </c>
      <c r="P148" s="13">
        <f t="shared" si="84"/>
        <v>2940</v>
      </c>
      <c r="Q148" s="13">
        <f t="shared" si="84"/>
        <v>2872</v>
      </c>
      <c r="R148" s="13">
        <f t="shared" si="84"/>
        <v>2952</v>
      </c>
    </row>
    <row r="149" spans="1:18" s="14" customFormat="1" ht="12" customHeight="1" x14ac:dyDescent="0.2">
      <c r="A149" s="46" t="s">
        <v>139</v>
      </c>
      <c r="B149" s="46"/>
      <c r="C149" s="15">
        <v>465</v>
      </c>
      <c r="D149" s="15">
        <v>428</v>
      </c>
      <c r="E149" s="15">
        <v>404</v>
      </c>
      <c r="F149" s="15">
        <v>424</v>
      </c>
      <c r="G149" s="15">
        <v>5</v>
      </c>
      <c r="H149" s="15">
        <v>4</v>
      </c>
      <c r="I149" s="15">
        <v>2</v>
      </c>
      <c r="J149" s="15">
        <v>3</v>
      </c>
      <c r="K149" s="15">
        <v>56</v>
      </c>
      <c r="L149" s="15">
        <v>51</v>
      </c>
      <c r="M149" s="15">
        <v>45</v>
      </c>
      <c r="N149" s="15">
        <v>42</v>
      </c>
      <c r="O149" s="15">
        <v>404</v>
      </c>
      <c r="P149" s="15">
        <v>373</v>
      </c>
      <c r="Q149" s="15">
        <v>357</v>
      </c>
      <c r="R149" s="15">
        <v>379</v>
      </c>
    </row>
    <row r="150" spans="1:18" s="14" customFormat="1" ht="12" customHeight="1" x14ac:dyDescent="0.2">
      <c r="A150" s="46" t="s">
        <v>140</v>
      </c>
      <c r="B150" s="46"/>
      <c r="C150" s="15">
        <v>14</v>
      </c>
      <c r="D150" s="15">
        <v>14</v>
      </c>
      <c r="E150" s="15">
        <v>9</v>
      </c>
      <c r="F150" s="15">
        <v>7</v>
      </c>
      <c r="G150" s="15">
        <v>5</v>
      </c>
      <c r="H150" s="15">
        <v>4</v>
      </c>
      <c r="I150" s="15">
        <v>3</v>
      </c>
      <c r="J150" s="15">
        <v>1</v>
      </c>
      <c r="K150" s="15">
        <v>1</v>
      </c>
      <c r="L150" s="15">
        <v>1</v>
      </c>
      <c r="M150" s="15">
        <v>0</v>
      </c>
      <c r="N150" s="15">
        <v>0</v>
      </c>
      <c r="O150" s="15">
        <v>8</v>
      </c>
      <c r="P150" s="15">
        <v>9</v>
      </c>
      <c r="Q150" s="15">
        <v>6</v>
      </c>
      <c r="R150" s="15">
        <v>6</v>
      </c>
    </row>
    <row r="151" spans="1:18" s="14" customFormat="1" ht="12" customHeight="1" x14ac:dyDescent="0.2">
      <c r="A151" s="46" t="s">
        <v>141</v>
      </c>
      <c r="B151" s="46"/>
      <c r="C151" s="15">
        <v>21</v>
      </c>
      <c r="D151" s="15">
        <v>23</v>
      </c>
      <c r="E151" s="15">
        <v>24</v>
      </c>
      <c r="F151" s="15">
        <v>28</v>
      </c>
      <c r="G151" s="15">
        <v>10</v>
      </c>
      <c r="H151" s="15">
        <v>10</v>
      </c>
      <c r="I151" s="15">
        <v>10</v>
      </c>
      <c r="J151" s="15">
        <v>11</v>
      </c>
      <c r="K151" s="15">
        <v>2</v>
      </c>
      <c r="L151" s="15">
        <v>2</v>
      </c>
      <c r="M151" s="15">
        <v>3</v>
      </c>
      <c r="N151" s="15">
        <v>4</v>
      </c>
      <c r="O151" s="15">
        <v>9</v>
      </c>
      <c r="P151" s="15">
        <v>11</v>
      </c>
      <c r="Q151" s="15">
        <v>11</v>
      </c>
      <c r="R151" s="15">
        <v>13</v>
      </c>
    </row>
    <row r="152" spans="1:18" s="14" customFormat="1" ht="12" customHeight="1" x14ac:dyDescent="0.2">
      <c r="A152" s="46" t="s">
        <v>142</v>
      </c>
      <c r="B152" s="46"/>
      <c r="C152" s="15">
        <v>20</v>
      </c>
      <c r="D152" s="15">
        <v>28</v>
      </c>
      <c r="E152" s="15">
        <v>21</v>
      </c>
      <c r="F152" s="15">
        <v>23</v>
      </c>
      <c r="G152" s="15">
        <v>2</v>
      </c>
      <c r="H152" s="15">
        <v>2</v>
      </c>
      <c r="I152" s="15">
        <v>2</v>
      </c>
      <c r="J152" s="15">
        <v>2</v>
      </c>
      <c r="K152" s="15">
        <v>3</v>
      </c>
      <c r="L152" s="15">
        <v>2</v>
      </c>
      <c r="M152" s="15">
        <v>2</v>
      </c>
      <c r="N152" s="15">
        <v>2</v>
      </c>
      <c r="O152" s="15">
        <v>15</v>
      </c>
      <c r="P152" s="15">
        <v>24</v>
      </c>
      <c r="Q152" s="15">
        <v>17</v>
      </c>
      <c r="R152" s="15">
        <v>19</v>
      </c>
    </row>
    <row r="153" spans="1:18" s="14" customFormat="1" ht="12" customHeight="1" x14ac:dyDescent="0.2">
      <c r="A153" s="46" t="s">
        <v>143</v>
      </c>
      <c r="B153" s="46"/>
      <c r="C153" s="15">
        <v>149</v>
      </c>
      <c r="D153" s="15">
        <v>147</v>
      </c>
      <c r="E153" s="15">
        <v>136</v>
      </c>
      <c r="F153" s="15">
        <v>148</v>
      </c>
      <c r="G153" s="15">
        <v>12</v>
      </c>
      <c r="H153" s="15">
        <v>10</v>
      </c>
      <c r="I153" s="15">
        <v>7</v>
      </c>
      <c r="J153" s="15">
        <v>6</v>
      </c>
      <c r="K153" s="15">
        <v>28</v>
      </c>
      <c r="L153" s="15">
        <v>24</v>
      </c>
      <c r="M153" s="15">
        <v>20</v>
      </c>
      <c r="N153" s="15">
        <v>28</v>
      </c>
      <c r="O153" s="15">
        <v>109</v>
      </c>
      <c r="P153" s="15">
        <v>113</v>
      </c>
      <c r="Q153" s="15">
        <v>109</v>
      </c>
      <c r="R153" s="15">
        <v>114</v>
      </c>
    </row>
    <row r="154" spans="1:18" s="14" customFormat="1" ht="12" customHeight="1" x14ac:dyDescent="0.2">
      <c r="A154" s="46" t="s">
        <v>144</v>
      </c>
      <c r="B154" s="46"/>
      <c r="C154" s="15">
        <v>11</v>
      </c>
      <c r="D154" s="15">
        <v>12</v>
      </c>
      <c r="E154" s="15">
        <v>11</v>
      </c>
      <c r="F154" s="15">
        <v>11</v>
      </c>
      <c r="G154" s="15">
        <v>1</v>
      </c>
      <c r="H154" s="15">
        <v>1</v>
      </c>
      <c r="I154" s="15">
        <v>1</v>
      </c>
      <c r="J154" s="15">
        <v>1</v>
      </c>
      <c r="K154" s="15">
        <v>2</v>
      </c>
      <c r="L154" s="15">
        <v>2</v>
      </c>
      <c r="M154" s="15">
        <v>2</v>
      </c>
      <c r="N154" s="15">
        <v>1</v>
      </c>
      <c r="O154" s="15">
        <v>8</v>
      </c>
      <c r="P154" s="15">
        <v>9</v>
      </c>
      <c r="Q154" s="15">
        <v>8</v>
      </c>
      <c r="R154" s="15">
        <v>9</v>
      </c>
    </row>
    <row r="155" spans="1:18" s="14" customFormat="1" ht="12" customHeight="1" x14ac:dyDescent="0.2">
      <c r="A155" s="46" t="s">
        <v>145</v>
      </c>
      <c r="B155" s="46"/>
      <c r="C155" s="15">
        <v>34</v>
      </c>
      <c r="D155" s="15">
        <v>36</v>
      </c>
      <c r="E155" s="15">
        <v>27</v>
      </c>
      <c r="F155" s="15">
        <v>24</v>
      </c>
      <c r="G155" s="15">
        <v>6</v>
      </c>
      <c r="H155" s="15">
        <v>8</v>
      </c>
      <c r="I155" s="15">
        <v>2</v>
      </c>
      <c r="J155" s="15">
        <v>3</v>
      </c>
      <c r="K155" s="15">
        <v>8</v>
      </c>
      <c r="L155" s="15">
        <v>7</v>
      </c>
      <c r="M155" s="15">
        <v>7</v>
      </c>
      <c r="N155" s="15">
        <v>6</v>
      </c>
      <c r="O155" s="15">
        <v>20</v>
      </c>
      <c r="P155" s="15">
        <v>21</v>
      </c>
      <c r="Q155" s="15">
        <v>18</v>
      </c>
      <c r="R155" s="15">
        <v>15</v>
      </c>
    </row>
    <row r="156" spans="1:18" s="14" customFormat="1" ht="12" customHeight="1" x14ac:dyDescent="0.2">
      <c r="A156" s="46" t="s">
        <v>146</v>
      </c>
      <c r="B156" s="46"/>
      <c r="C156" s="15">
        <v>71</v>
      </c>
      <c r="D156" s="15">
        <v>77</v>
      </c>
      <c r="E156" s="15">
        <v>74</v>
      </c>
      <c r="F156" s="15">
        <v>78</v>
      </c>
      <c r="G156" s="15">
        <v>11</v>
      </c>
      <c r="H156" s="15">
        <v>10</v>
      </c>
      <c r="I156" s="15">
        <v>4</v>
      </c>
      <c r="J156" s="15">
        <v>4</v>
      </c>
      <c r="K156" s="15">
        <v>13</v>
      </c>
      <c r="L156" s="15">
        <v>14</v>
      </c>
      <c r="M156" s="15">
        <v>15</v>
      </c>
      <c r="N156" s="15">
        <v>8</v>
      </c>
      <c r="O156" s="15">
        <v>47</v>
      </c>
      <c r="P156" s="15">
        <v>53</v>
      </c>
      <c r="Q156" s="15">
        <v>55</v>
      </c>
      <c r="R156" s="15">
        <v>66</v>
      </c>
    </row>
    <row r="157" spans="1:18" s="14" customFormat="1" ht="12" customHeight="1" x14ac:dyDescent="0.2">
      <c r="A157" s="46" t="s">
        <v>147</v>
      </c>
      <c r="B157" s="46"/>
      <c r="C157" s="15">
        <v>7</v>
      </c>
      <c r="D157" s="15">
        <v>2</v>
      </c>
      <c r="E157" s="15">
        <v>1</v>
      </c>
      <c r="F157" s="15">
        <v>1</v>
      </c>
      <c r="G157" s="15">
        <v>5</v>
      </c>
      <c r="H157" s="15">
        <v>1</v>
      </c>
      <c r="I157" s="15">
        <v>1</v>
      </c>
      <c r="J157" s="15">
        <v>1</v>
      </c>
      <c r="K157" s="15">
        <v>0</v>
      </c>
      <c r="L157" s="15">
        <v>0</v>
      </c>
      <c r="M157" s="15">
        <v>0</v>
      </c>
      <c r="N157" s="15">
        <v>0</v>
      </c>
      <c r="O157" s="15">
        <v>2</v>
      </c>
      <c r="P157" s="15">
        <v>1</v>
      </c>
      <c r="Q157" s="15">
        <v>0</v>
      </c>
      <c r="R157" s="15">
        <v>0</v>
      </c>
    </row>
    <row r="158" spans="1:18" s="14" customFormat="1" ht="12" customHeight="1" x14ac:dyDescent="0.2">
      <c r="A158" s="46" t="s">
        <v>148</v>
      </c>
      <c r="B158" s="46"/>
      <c r="C158" s="15">
        <v>132</v>
      </c>
      <c r="D158" s="15">
        <v>135</v>
      </c>
      <c r="E158" s="15">
        <v>110</v>
      </c>
      <c r="F158" s="15">
        <v>114</v>
      </c>
      <c r="G158" s="15">
        <v>37</v>
      </c>
      <c r="H158" s="15">
        <v>42</v>
      </c>
      <c r="I158" s="15">
        <v>27</v>
      </c>
      <c r="J158" s="15">
        <v>26</v>
      </c>
      <c r="K158" s="15">
        <v>34</v>
      </c>
      <c r="L158" s="15">
        <v>34</v>
      </c>
      <c r="M158" s="15">
        <v>32</v>
      </c>
      <c r="N158" s="15">
        <v>26</v>
      </c>
      <c r="O158" s="15">
        <v>61</v>
      </c>
      <c r="P158" s="15">
        <v>59</v>
      </c>
      <c r="Q158" s="15">
        <v>51</v>
      </c>
      <c r="R158" s="15">
        <v>62</v>
      </c>
    </row>
    <row r="159" spans="1:18" s="14" customFormat="1" ht="12" customHeight="1" x14ac:dyDescent="0.2">
      <c r="A159" s="46" t="s">
        <v>149</v>
      </c>
      <c r="B159" s="46"/>
      <c r="C159" s="15">
        <v>3</v>
      </c>
      <c r="D159" s="15">
        <v>5</v>
      </c>
      <c r="E159" s="15">
        <v>4</v>
      </c>
      <c r="F159" s="15">
        <v>3</v>
      </c>
      <c r="G159" s="15">
        <v>3</v>
      </c>
      <c r="H159" s="15">
        <v>5</v>
      </c>
      <c r="I159" s="15">
        <v>4</v>
      </c>
      <c r="J159" s="15">
        <v>3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</row>
    <row r="160" spans="1:18" s="14" customFormat="1" ht="12" customHeight="1" x14ac:dyDescent="0.2">
      <c r="A160" s="46" t="s">
        <v>150</v>
      </c>
      <c r="B160" s="46"/>
      <c r="C160" s="15">
        <v>20</v>
      </c>
      <c r="D160" s="15">
        <v>15</v>
      </c>
      <c r="E160" s="15">
        <v>15</v>
      </c>
      <c r="F160" s="15">
        <v>20</v>
      </c>
      <c r="G160" s="15">
        <v>1</v>
      </c>
      <c r="H160" s="15">
        <v>1</v>
      </c>
      <c r="I160" s="15">
        <v>1</v>
      </c>
      <c r="J160" s="15">
        <v>2</v>
      </c>
      <c r="K160" s="15">
        <v>2</v>
      </c>
      <c r="L160" s="15">
        <v>1</v>
      </c>
      <c r="M160" s="15">
        <v>1</v>
      </c>
      <c r="N160" s="15">
        <v>4</v>
      </c>
      <c r="O160" s="15">
        <v>17</v>
      </c>
      <c r="P160" s="15">
        <v>13</v>
      </c>
      <c r="Q160" s="15">
        <v>13</v>
      </c>
      <c r="R160" s="15">
        <v>14</v>
      </c>
    </row>
    <row r="161" spans="1:18" s="14" customFormat="1" ht="12" customHeight="1" x14ac:dyDescent="0.2">
      <c r="A161" s="46" t="s">
        <v>151</v>
      </c>
      <c r="B161" s="46"/>
      <c r="C161" s="15">
        <v>211</v>
      </c>
      <c r="D161" s="15">
        <v>186</v>
      </c>
      <c r="E161" s="15">
        <v>187</v>
      </c>
      <c r="F161" s="15">
        <v>202</v>
      </c>
      <c r="G161" s="15">
        <v>30</v>
      </c>
      <c r="H161" s="15">
        <v>35</v>
      </c>
      <c r="I161" s="15">
        <v>18</v>
      </c>
      <c r="J161" s="15">
        <v>18</v>
      </c>
      <c r="K161" s="15">
        <v>53</v>
      </c>
      <c r="L161" s="15">
        <v>40</v>
      </c>
      <c r="M161" s="15">
        <v>47</v>
      </c>
      <c r="N161" s="15">
        <v>54</v>
      </c>
      <c r="O161" s="15">
        <v>128</v>
      </c>
      <c r="P161" s="15">
        <v>111</v>
      </c>
      <c r="Q161" s="15">
        <v>122</v>
      </c>
      <c r="R161" s="15">
        <v>130</v>
      </c>
    </row>
    <row r="162" spans="1:18" s="14" customFormat="1" ht="12" customHeight="1" x14ac:dyDescent="0.2">
      <c r="A162" s="46" t="s">
        <v>152</v>
      </c>
      <c r="B162" s="46"/>
      <c r="C162" s="15">
        <v>3</v>
      </c>
      <c r="D162" s="15">
        <v>2</v>
      </c>
      <c r="E162" s="15">
        <v>1</v>
      </c>
      <c r="F162" s="15">
        <v>2</v>
      </c>
      <c r="G162" s="15">
        <v>0</v>
      </c>
      <c r="H162" s="15">
        <v>0</v>
      </c>
      <c r="I162" s="15">
        <v>0</v>
      </c>
      <c r="J162" s="15">
        <v>1</v>
      </c>
      <c r="K162" s="15">
        <v>1</v>
      </c>
      <c r="L162" s="15">
        <v>0</v>
      </c>
      <c r="M162" s="15">
        <v>0</v>
      </c>
      <c r="N162" s="15">
        <v>0</v>
      </c>
      <c r="O162" s="15">
        <v>2</v>
      </c>
      <c r="P162" s="15">
        <v>2</v>
      </c>
      <c r="Q162" s="15">
        <v>1</v>
      </c>
      <c r="R162" s="15">
        <v>1</v>
      </c>
    </row>
    <row r="163" spans="1:18" s="14" customFormat="1" ht="12" customHeight="1" x14ac:dyDescent="0.2">
      <c r="A163" s="46" t="s">
        <v>153</v>
      </c>
      <c r="B163" s="46"/>
      <c r="C163" s="15">
        <v>14</v>
      </c>
      <c r="D163" s="15">
        <v>9</v>
      </c>
      <c r="E163" s="15">
        <v>6</v>
      </c>
      <c r="F163" s="15">
        <v>8</v>
      </c>
      <c r="G163" s="15">
        <v>6</v>
      </c>
      <c r="H163" s="15">
        <v>4</v>
      </c>
      <c r="I163" s="15">
        <v>3</v>
      </c>
      <c r="J163" s="15">
        <v>3</v>
      </c>
      <c r="K163" s="15">
        <v>0</v>
      </c>
      <c r="L163" s="15">
        <v>0</v>
      </c>
      <c r="M163" s="15">
        <v>0</v>
      </c>
      <c r="N163" s="15">
        <v>0</v>
      </c>
      <c r="O163" s="15">
        <v>8</v>
      </c>
      <c r="P163" s="15">
        <v>5</v>
      </c>
      <c r="Q163" s="15">
        <v>3</v>
      </c>
      <c r="R163" s="15">
        <v>5</v>
      </c>
    </row>
    <row r="164" spans="1:18" s="14" customFormat="1" ht="12" customHeight="1" x14ac:dyDescent="0.2">
      <c r="A164" s="46" t="s">
        <v>154</v>
      </c>
      <c r="B164" s="46"/>
      <c r="C164" s="15">
        <v>62</v>
      </c>
      <c r="D164" s="15">
        <v>55</v>
      </c>
      <c r="E164" s="15">
        <v>51</v>
      </c>
      <c r="F164" s="15">
        <v>51</v>
      </c>
      <c r="G164" s="15">
        <v>14</v>
      </c>
      <c r="H164" s="15">
        <v>10</v>
      </c>
      <c r="I164" s="15">
        <v>7</v>
      </c>
      <c r="J164" s="15">
        <v>8</v>
      </c>
      <c r="K164" s="15">
        <v>8</v>
      </c>
      <c r="L164" s="15">
        <v>9</v>
      </c>
      <c r="M164" s="15">
        <v>5</v>
      </c>
      <c r="N164" s="15">
        <v>5</v>
      </c>
      <c r="O164" s="15">
        <v>40</v>
      </c>
      <c r="P164" s="15">
        <v>36</v>
      </c>
      <c r="Q164" s="15">
        <v>39</v>
      </c>
      <c r="R164" s="15">
        <v>38</v>
      </c>
    </row>
    <row r="165" spans="1:18" s="14" customFormat="1" ht="12" customHeight="1" x14ac:dyDescent="0.2">
      <c r="A165" s="46" t="s">
        <v>155</v>
      </c>
      <c r="B165" s="46"/>
      <c r="C165" s="15">
        <v>29</v>
      </c>
      <c r="D165" s="15">
        <v>26</v>
      </c>
      <c r="E165" s="15">
        <v>23</v>
      </c>
      <c r="F165" s="15">
        <v>24</v>
      </c>
      <c r="G165" s="15">
        <v>10</v>
      </c>
      <c r="H165" s="15">
        <v>8</v>
      </c>
      <c r="I165" s="15">
        <v>6</v>
      </c>
      <c r="J165" s="15">
        <v>4</v>
      </c>
      <c r="K165" s="15">
        <v>1</v>
      </c>
      <c r="L165" s="15">
        <v>2</v>
      </c>
      <c r="M165" s="15">
        <v>3</v>
      </c>
      <c r="N165" s="15">
        <v>5</v>
      </c>
      <c r="O165" s="15">
        <v>18</v>
      </c>
      <c r="P165" s="15">
        <v>16</v>
      </c>
      <c r="Q165" s="15">
        <v>14</v>
      </c>
      <c r="R165" s="15">
        <v>15</v>
      </c>
    </row>
    <row r="166" spans="1:18" s="14" customFormat="1" ht="12" customHeight="1" x14ac:dyDescent="0.2">
      <c r="A166" s="46" t="s">
        <v>156</v>
      </c>
      <c r="B166" s="46"/>
      <c r="C166" s="15">
        <v>77</v>
      </c>
      <c r="D166" s="15">
        <v>101</v>
      </c>
      <c r="E166" s="15">
        <v>104</v>
      </c>
      <c r="F166" s="15">
        <v>100</v>
      </c>
      <c r="G166" s="15">
        <v>11</v>
      </c>
      <c r="H166" s="15">
        <v>24</v>
      </c>
      <c r="I166" s="15">
        <v>13</v>
      </c>
      <c r="J166" s="15">
        <v>13</v>
      </c>
      <c r="K166" s="15">
        <v>23</v>
      </c>
      <c r="L166" s="15">
        <v>22</v>
      </c>
      <c r="M166" s="15">
        <v>25</v>
      </c>
      <c r="N166" s="15">
        <v>32</v>
      </c>
      <c r="O166" s="15">
        <v>43</v>
      </c>
      <c r="P166" s="15">
        <v>55</v>
      </c>
      <c r="Q166" s="15">
        <v>66</v>
      </c>
      <c r="R166" s="15">
        <v>55</v>
      </c>
    </row>
    <row r="167" spans="1:18" s="14" customFormat="1" ht="12" customHeight="1" x14ac:dyDescent="0.2">
      <c r="A167" s="46" t="s">
        <v>157</v>
      </c>
      <c r="B167" s="46"/>
      <c r="C167" s="15">
        <v>1155</v>
      </c>
      <c r="D167" s="15">
        <v>1118</v>
      </c>
      <c r="E167" s="15">
        <v>1095</v>
      </c>
      <c r="F167" s="15">
        <v>1136</v>
      </c>
      <c r="G167" s="15">
        <v>14</v>
      </c>
      <c r="H167" s="15">
        <v>16</v>
      </c>
      <c r="I167" s="15">
        <v>16</v>
      </c>
      <c r="J167" s="15">
        <v>18</v>
      </c>
      <c r="K167" s="15">
        <v>182</v>
      </c>
      <c r="L167" s="15">
        <v>157</v>
      </c>
      <c r="M167" s="15">
        <v>153</v>
      </c>
      <c r="N167" s="15">
        <v>159</v>
      </c>
      <c r="O167" s="15">
        <v>959</v>
      </c>
      <c r="P167" s="15">
        <v>945</v>
      </c>
      <c r="Q167" s="15">
        <v>926</v>
      </c>
      <c r="R167" s="15">
        <v>959</v>
      </c>
    </row>
    <row r="168" spans="1:18" s="14" customFormat="1" ht="12" customHeight="1" x14ac:dyDescent="0.2">
      <c r="A168" s="46" t="s">
        <v>158</v>
      </c>
      <c r="B168" s="46"/>
      <c r="C168" s="15">
        <v>337</v>
      </c>
      <c r="D168" s="15">
        <v>361</v>
      </c>
      <c r="E168" s="15">
        <v>335</v>
      </c>
      <c r="F168" s="15">
        <v>327</v>
      </c>
      <c r="G168" s="15">
        <v>7</v>
      </c>
      <c r="H168" s="15">
        <v>3</v>
      </c>
      <c r="I168" s="15">
        <v>3</v>
      </c>
      <c r="J168" s="15">
        <v>2</v>
      </c>
      <c r="K168" s="15">
        <v>93</v>
      </c>
      <c r="L168" s="15">
        <v>109</v>
      </c>
      <c r="M168" s="15">
        <v>100</v>
      </c>
      <c r="N168" s="15">
        <v>99</v>
      </c>
      <c r="O168" s="15">
        <v>237</v>
      </c>
      <c r="P168" s="15">
        <v>249</v>
      </c>
      <c r="Q168" s="15">
        <v>232</v>
      </c>
      <c r="R168" s="15">
        <v>226</v>
      </c>
    </row>
    <row r="169" spans="1:18" s="14" customFormat="1" ht="12" customHeight="1" x14ac:dyDescent="0.2">
      <c r="A169" s="46" t="s">
        <v>159</v>
      </c>
      <c r="B169" s="46"/>
      <c r="C169" s="15">
        <v>126</v>
      </c>
      <c r="D169" s="15">
        <v>120</v>
      </c>
      <c r="E169" s="15">
        <v>121</v>
      </c>
      <c r="F169" s="15">
        <v>131</v>
      </c>
      <c r="G169" s="15">
        <v>9</v>
      </c>
      <c r="H169" s="15">
        <v>10</v>
      </c>
      <c r="I169" s="15">
        <v>7</v>
      </c>
      <c r="J169" s="15">
        <v>6</v>
      </c>
      <c r="K169" s="15">
        <v>31</v>
      </c>
      <c r="L169" s="15">
        <v>41</v>
      </c>
      <c r="M169" s="15">
        <v>42</v>
      </c>
      <c r="N169" s="15">
        <v>46</v>
      </c>
      <c r="O169" s="15">
        <v>86</v>
      </c>
      <c r="P169" s="15">
        <v>69</v>
      </c>
      <c r="Q169" s="15">
        <v>72</v>
      </c>
      <c r="R169" s="15">
        <v>79</v>
      </c>
    </row>
    <row r="170" spans="1:18" s="14" customFormat="1" ht="12" customHeight="1" x14ac:dyDescent="0.2">
      <c r="A170" s="46" t="s">
        <v>160</v>
      </c>
      <c r="B170" s="46"/>
      <c r="C170" s="15">
        <v>13</v>
      </c>
      <c r="D170" s="15">
        <v>11</v>
      </c>
      <c r="E170" s="15">
        <v>11</v>
      </c>
      <c r="F170" s="15">
        <v>11</v>
      </c>
      <c r="G170" s="15">
        <v>6</v>
      </c>
      <c r="H170" s="15">
        <v>5</v>
      </c>
      <c r="I170" s="15">
        <v>5</v>
      </c>
      <c r="J170" s="15">
        <v>4</v>
      </c>
      <c r="K170" s="15">
        <v>0</v>
      </c>
      <c r="L170" s="15">
        <v>0</v>
      </c>
      <c r="M170" s="15">
        <v>2</v>
      </c>
      <c r="N170" s="15">
        <v>3</v>
      </c>
      <c r="O170" s="15">
        <v>7</v>
      </c>
      <c r="P170" s="15">
        <v>6</v>
      </c>
      <c r="Q170" s="15">
        <v>4</v>
      </c>
      <c r="R170" s="15">
        <v>4</v>
      </c>
    </row>
    <row r="171" spans="1:18" s="14" customFormat="1" ht="12" customHeight="1" x14ac:dyDescent="0.2">
      <c r="A171" s="46" t="s">
        <v>161</v>
      </c>
      <c r="B171" s="46"/>
      <c r="C171" s="15">
        <v>234</v>
      </c>
      <c r="D171" s="15">
        <v>225</v>
      </c>
      <c r="E171" s="15">
        <v>235</v>
      </c>
      <c r="F171" s="15">
        <v>246</v>
      </c>
      <c r="G171" s="15">
        <v>12</v>
      </c>
      <c r="H171" s="15">
        <v>7</v>
      </c>
      <c r="I171" s="15">
        <v>3</v>
      </c>
      <c r="J171" s="15">
        <v>3</v>
      </c>
      <c r="K171" s="15">
        <v>49</v>
      </c>
      <c r="L171" s="15">
        <v>38</v>
      </c>
      <c r="M171" s="15">
        <v>41</v>
      </c>
      <c r="N171" s="15">
        <v>54</v>
      </c>
      <c r="O171" s="15">
        <v>173</v>
      </c>
      <c r="P171" s="15">
        <v>180</v>
      </c>
      <c r="Q171" s="15">
        <v>191</v>
      </c>
      <c r="R171" s="15">
        <v>189</v>
      </c>
    </row>
    <row r="172" spans="1:18" s="14" customFormat="1" ht="12" customHeight="1" x14ac:dyDescent="0.2">
      <c r="A172" s="46" t="s">
        <v>162</v>
      </c>
      <c r="B172" s="46"/>
      <c r="C172" s="15">
        <v>11</v>
      </c>
      <c r="D172" s="15">
        <v>10</v>
      </c>
      <c r="E172" s="15">
        <v>7</v>
      </c>
      <c r="F172" s="15">
        <v>6</v>
      </c>
      <c r="G172" s="15">
        <v>5</v>
      </c>
      <c r="H172" s="15">
        <v>5</v>
      </c>
      <c r="I172" s="15">
        <v>3</v>
      </c>
      <c r="J172" s="15">
        <v>3</v>
      </c>
      <c r="K172" s="15">
        <v>2</v>
      </c>
      <c r="L172" s="15">
        <v>2</v>
      </c>
      <c r="M172" s="15">
        <v>2</v>
      </c>
      <c r="N172" s="15">
        <v>2</v>
      </c>
      <c r="O172" s="15">
        <v>4</v>
      </c>
      <c r="P172" s="15">
        <v>3</v>
      </c>
      <c r="Q172" s="15">
        <v>2</v>
      </c>
      <c r="R172" s="15">
        <v>1</v>
      </c>
    </row>
    <row r="173" spans="1:18" s="14" customFormat="1" ht="12" customHeight="1" x14ac:dyDescent="0.2">
      <c r="A173" s="46" t="s">
        <v>163</v>
      </c>
      <c r="B173" s="46"/>
      <c r="C173" s="15">
        <v>259</v>
      </c>
      <c r="D173" s="15">
        <v>234</v>
      </c>
      <c r="E173" s="15">
        <v>233</v>
      </c>
      <c r="F173" s="15">
        <v>236</v>
      </c>
      <c r="G173" s="15">
        <v>2</v>
      </c>
      <c r="H173" s="15">
        <v>2</v>
      </c>
      <c r="I173" s="15">
        <v>1</v>
      </c>
      <c r="J173" s="15">
        <v>1</v>
      </c>
      <c r="K173" s="15">
        <v>21</v>
      </c>
      <c r="L173" s="15">
        <v>20</v>
      </c>
      <c r="M173" s="15">
        <v>15</v>
      </c>
      <c r="N173" s="15">
        <v>14</v>
      </c>
      <c r="O173" s="15">
        <v>236</v>
      </c>
      <c r="P173" s="15">
        <v>212</v>
      </c>
      <c r="Q173" s="15">
        <v>217</v>
      </c>
      <c r="R173" s="15">
        <v>221</v>
      </c>
    </row>
    <row r="174" spans="1:18" s="14" customFormat="1" ht="12" customHeight="1" x14ac:dyDescent="0.2">
      <c r="A174" s="46" t="s">
        <v>164</v>
      </c>
      <c r="B174" s="46"/>
      <c r="C174" s="15">
        <v>43</v>
      </c>
      <c r="D174" s="15">
        <v>27</v>
      </c>
      <c r="E174" s="15">
        <v>23</v>
      </c>
      <c r="F174" s="15">
        <v>20</v>
      </c>
      <c r="G174" s="15">
        <v>15</v>
      </c>
      <c r="H174" s="15">
        <v>8</v>
      </c>
      <c r="I174" s="15">
        <v>7</v>
      </c>
      <c r="J174" s="15">
        <v>8</v>
      </c>
      <c r="K174" s="15">
        <v>7</v>
      </c>
      <c r="L174" s="15">
        <v>3</v>
      </c>
      <c r="M174" s="15">
        <v>3</v>
      </c>
      <c r="N174" s="15">
        <v>1</v>
      </c>
      <c r="O174" s="15">
        <v>21</v>
      </c>
      <c r="P174" s="15">
        <v>16</v>
      </c>
      <c r="Q174" s="15">
        <v>13</v>
      </c>
      <c r="R174" s="15">
        <v>11</v>
      </c>
    </row>
    <row r="175" spans="1:18" s="14" customFormat="1" ht="12" customHeight="1" x14ac:dyDescent="0.2">
      <c r="A175" s="46" t="s">
        <v>165</v>
      </c>
      <c r="B175" s="46"/>
      <c r="C175" s="15">
        <v>39</v>
      </c>
      <c r="D175" s="15">
        <v>41</v>
      </c>
      <c r="E175" s="15">
        <v>39</v>
      </c>
      <c r="F175" s="15">
        <v>36</v>
      </c>
      <c r="G175" s="15">
        <v>0</v>
      </c>
      <c r="H175" s="15">
        <v>0</v>
      </c>
      <c r="I175" s="15">
        <v>0</v>
      </c>
      <c r="J175" s="15">
        <v>0</v>
      </c>
      <c r="K175" s="15">
        <v>3</v>
      </c>
      <c r="L175" s="15">
        <v>3</v>
      </c>
      <c r="M175" s="15">
        <v>2</v>
      </c>
      <c r="N175" s="15">
        <v>1</v>
      </c>
      <c r="O175" s="15">
        <v>36</v>
      </c>
      <c r="P175" s="15">
        <v>38</v>
      </c>
      <c r="Q175" s="15">
        <v>37</v>
      </c>
      <c r="R175" s="15">
        <v>35</v>
      </c>
    </row>
    <row r="176" spans="1:18" s="14" customFormat="1" ht="12" customHeight="1" x14ac:dyDescent="0.2">
      <c r="A176" s="46" t="s">
        <v>166</v>
      </c>
      <c r="B176" s="46"/>
      <c r="C176" s="15">
        <v>17</v>
      </c>
      <c r="D176" s="15">
        <v>12</v>
      </c>
      <c r="E176" s="15">
        <v>11</v>
      </c>
      <c r="F176" s="15">
        <v>11</v>
      </c>
      <c r="G176" s="15">
        <v>10</v>
      </c>
      <c r="H176" s="15">
        <v>7</v>
      </c>
      <c r="I176" s="15">
        <v>5</v>
      </c>
      <c r="J176" s="15">
        <v>5</v>
      </c>
      <c r="K176" s="15">
        <v>0</v>
      </c>
      <c r="L176" s="15">
        <v>0</v>
      </c>
      <c r="M176" s="15">
        <v>0</v>
      </c>
      <c r="N176" s="15">
        <v>0</v>
      </c>
      <c r="O176" s="15">
        <v>7</v>
      </c>
      <c r="P176" s="15">
        <v>5</v>
      </c>
      <c r="Q176" s="15">
        <v>6</v>
      </c>
      <c r="R176" s="15">
        <v>6</v>
      </c>
    </row>
    <row r="177" spans="1:18" s="14" customFormat="1" ht="12" customHeight="1" x14ac:dyDescent="0.2">
      <c r="A177" s="46" t="s">
        <v>167</v>
      </c>
      <c r="B177" s="46"/>
      <c r="C177" s="15">
        <v>21</v>
      </c>
      <c r="D177" s="15">
        <v>25</v>
      </c>
      <c r="E177" s="15">
        <v>23</v>
      </c>
      <c r="F177" s="15">
        <v>19</v>
      </c>
      <c r="G177" s="15">
        <v>1</v>
      </c>
      <c r="H177" s="15">
        <v>0</v>
      </c>
      <c r="I177" s="15">
        <v>1</v>
      </c>
      <c r="J177" s="15">
        <v>1</v>
      </c>
      <c r="K177" s="15">
        <v>3</v>
      </c>
      <c r="L177" s="15">
        <v>8</v>
      </c>
      <c r="M177" s="15">
        <v>8</v>
      </c>
      <c r="N177" s="15">
        <v>6</v>
      </c>
      <c r="O177" s="15">
        <v>17</v>
      </c>
      <c r="P177" s="15">
        <v>17</v>
      </c>
      <c r="Q177" s="15">
        <v>14</v>
      </c>
      <c r="R177" s="15">
        <v>12</v>
      </c>
    </row>
    <row r="178" spans="1:18" s="14" customFormat="1" ht="12" customHeight="1" x14ac:dyDescent="0.2">
      <c r="A178" s="46" t="s">
        <v>168</v>
      </c>
      <c r="B178" s="46"/>
      <c r="C178" s="15">
        <v>54</v>
      </c>
      <c r="D178" s="15">
        <v>47</v>
      </c>
      <c r="E178" s="15">
        <v>40</v>
      </c>
      <c r="F178" s="15">
        <v>32</v>
      </c>
      <c r="G178" s="15">
        <v>2</v>
      </c>
      <c r="H178" s="15">
        <v>4</v>
      </c>
      <c r="I178" s="15">
        <v>3</v>
      </c>
      <c r="J178" s="15">
        <v>4</v>
      </c>
      <c r="K178" s="15">
        <v>11</v>
      </c>
      <c r="L178" s="15">
        <v>10</v>
      </c>
      <c r="M178" s="15">
        <v>9</v>
      </c>
      <c r="N178" s="15">
        <v>7</v>
      </c>
      <c r="O178" s="15">
        <v>41</v>
      </c>
      <c r="P178" s="15">
        <v>33</v>
      </c>
      <c r="Q178" s="15">
        <v>28</v>
      </c>
      <c r="R178" s="15">
        <v>21</v>
      </c>
    </row>
    <row r="179" spans="1:18" s="14" customFormat="1" ht="12" customHeight="1" x14ac:dyDescent="0.2">
      <c r="A179" s="46" t="s">
        <v>169</v>
      </c>
      <c r="B179" s="46"/>
      <c r="C179" s="15">
        <v>46</v>
      </c>
      <c r="D179" s="15">
        <v>39</v>
      </c>
      <c r="E179" s="15">
        <v>37</v>
      </c>
      <c r="F179" s="15">
        <v>36</v>
      </c>
      <c r="G179" s="15">
        <v>1</v>
      </c>
      <c r="H179" s="15">
        <v>1</v>
      </c>
      <c r="I179" s="15">
        <v>1</v>
      </c>
      <c r="J179" s="15">
        <v>1</v>
      </c>
      <c r="K179" s="15">
        <v>13</v>
      </c>
      <c r="L179" s="15">
        <v>10</v>
      </c>
      <c r="M179" s="15">
        <v>10</v>
      </c>
      <c r="N179" s="15">
        <v>9</v>
      </c>
      <c r="O179" s="15">
        <v>32</v>
      </c>
      <c r="P179" s="15">
        <v>28</v>
      </c>
      <c r="Q179" s="15">
        <v>26</v>
      </c>
      <c r="R179" s="15">
        <v>26</v>
      </c>
    </row>
    <row r="180" spans="1:18" s="14" customFormat="1" ht="12" customHeight="1" x14ac:dyDescent="0.2">
      <c r="A180" s="46" t="s">
        <v>170</v>
      </c>
      <c r="B180" s="46"/>
      <c r="C180" s="15">
        <v>10</v>
      </c>
      <c r="D180" s="15">
        <v>7</v>
      </c>
      <c r="E180" s="15">
        <v>4</v>
      </c>
      <c r="F180" s="15">
        <v>5</v>
      </c>
      <c r="G180" s="15">
        <v>0</v>
      </c>
      <c r="H180" s="15">
        <v>0</v>
      </c>
      <c r="I180" s="15">
        <v>0</v>
      </c>
      <c r="J180" s="15">
        <v>0</v>
      </c>
      <c r="K180" s="15">
        <v>3</v>
      </c>
      <c r="L180" s="15">
        <v>2</v>
      </c>
      <c r="M180" s="15">
        <v>2</v>
      </c>
      <c r="N180" s="15">
        <v>2</v>
      </c>
      <c r="O180" s="15">
        <v>7</v>
      </c>
      <c r="P180" s="15">
        <v>5</v>
      </c>
      <c r="Q180" s="15">
        <v>2</v>
      </c>
      <c r="R180" s="15">
        <v>3</v>
      </c>
    </row>
    <row r="181" spans="1:18" s="14" customFormat="1" ht="12" customHeight="1" x14ac:dyDescent="0.2">
      <c r="A181" s="46" t="s">
        <v>171</v>
      </c>
      <c r="B181" s="46"/>
      <c r="C181" s="15">
        <v>21</v>
      </c>
      <c r="D181" s="15">
        <v>18</v>
      </c>
      <c r="E181" s="15">
        <v>15</v>
      </c>
      <c r="F181" s="15">
        <v>13</v>
      </c>
      <c r="G181" s="15">
        <v>9</v>
      </c>
      <c r="H181" s="15">
        <v>8</v>
      </c>
      <c r="I181" s="15">
        <v>8</v>
      </c>
      <c r="J181" s="15">
        <v>7</v>
      </c>
      <c r="K181" s="15">
        <v>1</v>
      </c>
      <c r="L181" s="15">
        <v>2</v>
      </c>
      <c r="M181" s="15">
        <v>0</v>
      </c>
      <c r="N181" s="15">
        <v>0</v>
      </c>
      <c r="O181" s="15">
        <v>11</v>
      </c>
      <c r="P181" s="15">
        <v>8</v>
      </c>
      <c r="Q181" s="15">
        <v>7</v>
      </c>
      <c r="R181" s="15">
        <v>6</v>
      </c>
    </row>
    <row r="182" spans="1:18" s="14" customFormat="1" ht="12" customHeight="1" x14ac:dyDescent="0.2">
      <c r="A182" s="46" t="s">
        <v>172</v>
      </c>
      <c r="B182" s="46"/>
      <c r="C182" s="15">
        <v>40</v>
      </c>
      <c r="D182" s="15">
        <v>42</v>
      </c>
      <c r="E182" s="15">
        <v>33</v>
      </c>
      <c r="F182" s="15">
        <v>34</v>
      </c>
      <c r="G182" s="15">
        <v>1</v>
      </c>
      <c r="H182" s="15">
        <v>2</v>
      </c>
      <c r="I182" s="15">
        <v>2</v>
      </c>
      <c r="J182" s="15">
        <v>0</v>
      </c>
      <c r="K182" s="15">
        <v>10</v>
      </c>
      <c r="L182" s="15">
        <v>11</v>
      </c>
      <c r="M182" s="15">
        <v>9</v>
      </c>
      <c r="N182" s="15">
        <v>10</v>
      </c>
      <c r="O182" s="15">
        <v>29</v>
      </c>
      <c r="P182" s="15">
        <v>29</v>
      </c>
      <c r="Q182" s="15">
        <v>22</v>
      </c>
      <c r="R182" s="15">
        <v>24</v>
      </c>
    </row>
    <row r="183" spans="1:18" s="14" customFormat="1" ht="12" customHeight="1" x14ac:dyDescent="0.2">
      <c r="A183" s="46" t="s">
        <v>173</v>
      </c>
      <c r="B183" s="46"/>
      <c r="C183" s="15">
        <v>128</v>
      </c>
      <c r="D183" s="15">
        <v>139</v>
      </c>
      <c r="E183" s="15">
        <v>134</v>
      </c>
      <c r="F183" s="15">
        <v>149</v>
      </c>
      <c r="G183" s="15">
        <v>17</v>
      </c>
      <c r="H183" s="15">
        <v>16</v>
      </c>
      <c r="I183" s="15">
        <v>11</v>
      </c>
      <c r="J183" s="15">
        <v>12</v>
      </c>
      <c r="K183" s="15">
        <v>31</v>
      </c>
      <c r="L183" s="15">
        <v>28</v>
      </c>
      <c r="M183" s="15">
        <v>26</v>
      </c>
      <c r="N183" s="15">
        <v>32</v>
      </c>
      <c r="O183" s="15">
        <v>80</v>
      </c>
      <c r="P183" s="15">
        <v>95</v>
      </c>
      <c r="Q183" s="15">
        <v>97</v>
      </c>
      <c r="R183" s="15">
        <v>105</v>
      </c>
    </row>
    <row r="184" spans="1:18" s="14" customFormat="1" ht="12" customHeight="1" x14ac:dyDescent="0.2">
      <c r="A184" s="46" t="s">
        <v>174</v>
      </c>
      <c r="B184" s="46"/>
      <c r="C184" s="15">
        <v>14</v>
      </c>
      <c r="D184" s="15">
        <v>5</v>
      </c>
      <c r="E184" s="15">
        <v>4</v>
      </c>
      <c r="F184" s="15">
        <v>2</v>
      </c>
      <c r="G184" s="15">
        <v>7</v>
      </c>
      <c r="H184" s="15">
        <v>4</v>
      </c>
      <c r="I184" s="15">
        <v>2</v>
      </c>
      <c r="J184" s="15">
        <v>1</v>
      </c>
      <c r="K184" s="15">
        <v>4</v>
      </c>
      <c r="L184" s="15">
        <v>1</v>
      </c>
      <c r="M184" s="15">
        <v>1</v>
      </c>
      <c r="N184" s="15">
        <v>1</v>
      </c>
      <c r="O184" s="15">
        <v>3</v>
      </c>
      <c r="P184" s="15">
        <v>0</v>
      </c>
      <c r="Q184" s="15">
        <v>1</v>
      </c>
      <c r="R184" s="15">
        <v>0</v>
      </c>
    </row>
    <row r="185" spans="1:18" s="14" customFormat="1" ht="12" customHeight="1" x14ac:dyDescent="0.2">
      <c r="A185" s="46" t="s">
        <v>175</v>
      </c>
      <c r="B185" s="46"/>
      <c r="C185" s="15">
        <v>49</v>
      </c>
      <c r="D185" s="15">
        <v>53</v>
      </c>
      <c r="E185" s="15">
        <v>47</v>
      </c>
      <c r="F185" s="15">
        <v>47</v>
      </c>
      <c r="G185" s="15">
        <v>6</v>
      </c>
      <c r="H185" s="15">
        <v>6</v>
      </c>
      <c r="I185" s="15">
        <v>4</v>
      </c>
      <c r="J185" s="15">
        <v>4</v>
      </c>
      <c r="K185" s="15">
        <v>11</v>
      </c>
      <c r="L185" s="15">
        <v>7</v>
      </c>
      <c r="M185" s="15">
        <v>8</v>
      </c>
      <c r="N185" s="15">
        <v>10</v>
      </c>
      <c r="O185" s="15">
        <v>32</v>
      </c>
      <c r="P185" s="15">
        <v>40</v>
      </c>
      <c r="Q185" s="15">
        <v>35</v>
      </c>
      <c r="R185" s="15">
        <v>33</v>
      </c>
    </row>
    <row r="186" spans="1:18" s="14" customFormat="1" ht="12" customHeight="1" x14ac:dyDescent="0.2">
      <c r="A186" s="46" t="s">
        <v>176</v>
      </c>
      <c r="B186" s="46"/>
      <c r="C186" s="15">
        <v>47</v>
      </c>
      <c r="D186" s="15">
        <v>52</v>
      </c>
      <c r="E186" s="15">
        <v>54</v>
      </c>
      <c r="F186" s="15">
        <v>50</v>
      </c>
      <c r="G186" s="15">
        <v>2</v>
      </c>
      <c r="H186" s="15">
        <v>2</v>
      </c>
      <c r="I186" s="15">
        <v>2</v>
      </c>
      <c r="J186" s="15">
        <v>1</v>
      </c>
      <c r="K186" s="15">
        <v>5</v>
      </c>
      <c r="L186" s="15">
        <v>9</v>
      </c>
      <c r="M186" s="15">
        <v>10</v>
      </c>
      <c r="N186" s="15">
        <v>9</v>
      </c>
      <c r="O186" s="15">
        <v>40</v>
      </c>
      <c r="P186" s="15">
        <v>41</v>
      </c>
      <c r="Q186" s="15">
        <v>42</v>
      </c>
      <c r="R186" s="15">
        <v>40</v>
      </c>
    </row>
    <row r="187" spans="1:18" s="14" customFormat="1" ht="12" customHeight="1" x14ac:dyDescent="0.2">
      <c r="A187" s="47" t="s">
        <v>177</v>
      </c>
      <c r="B187" s="47"/>
      <c r="C187" s="20">
        <v>28</v>
      </c>
      <c r="D187" s="20">
        <v>23</v>
      </c>
      <c r="E187" s="20">
        <v>18</v>
      </c>
      <c r="F187" s="20">
        <v>19</v>
      </c>
      <c r="G187" s="20">
        <v>15</v>
      </c>
      <c r="H187" s="20">
        <v>9</v>
      </c>
      <c r="I187" s="20">
        <v>7</v>
      </c>
      <c r="J187" s="20">
        <v>7</v>
      </c>
      <c r="K187" s="20">
        <v>5</v>
      </c>
      <c r="L187" s="20">
        <v>4</v>
      </c>
      <c r="M187" s="20">
        <v>3</v>
      </c>
      <c r="N187" s="20">
        <v>2</v>
      </c>
      <c r="O187" s="20">
        <v>8</v>
      </c>
      <c r="P187" s="20">
        <v>10</v>
      </c>
      <c r="Q187" s="20">
        <v>8</v>
      </c>
      <c r="R187" s="20">
        <v>10</v>
      </c>
    </row>
    <row r="188" spans="1:18" s="14" customFormat="1" ht="12" customHeight="1" x14ac:dyDescent="0.2">
      <c r="A188" s="57"/>
      <c r="B188" s="57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 s="14" customFormat="1" ht="12" customHeight="1" x14ac:dyDescent="0.2">
      <c r="A189" s="38" t="s">
        <v>178</v>
      </c>
      <c r="B189" s="38"/>
      <c r="C189" s="13">
        <f t="shared" ref="C189:J189" si="85">SUM(C190:C197)</f>
        <v>470</v>
      </c>
      <c r="D189" s="13">
        <f t="shared" si="85"/>
        <v>404</v>
      </c>
      <c r="E189" s="13">
        <f t="shared" si="85"/>
        <v>373</v>
      </c>
      <c r="F189" s="13">
        <f t="shared" si="85"/>
        <v>369</v>
      </c>
      <c r="G189" s="13">
        <f t="shared" si="85"/>
        <v>123</v>
      </c>
      <c r="H189" s="13">
        <f t="shared" si="85"/>
        <v>90</v>
      </c>
      <c r="I189" s="13">
        <f t="shared" si="85"/>
        <v>80</v>
      </c>
      <c r="J189" s="13">
        <f t="shared" si="85"/>
        <v>81</v>
      </c>
      <c r="K189" s="13">
        <f t="shared" ref="K189:R189" si="86">SUM(K190:K197)</f>
        <v>102</v>
      </c>
      <c r="L189" s="13">
        <f t="shared" si="86"/>
        <v>80</v>
      </c>
      <c r="M189" s="13">
        <f t="shared" si="86"/>
        <v>87</v>
      </c>
      <c r="N189" s="13">
        <f t="shared" si="86"/>
        <v>90</v>
      </c>
      <c r="O189" s="13">
        <f t="shared" si="86"/>
        <v>245</v>
      </c>
      <c r="P189" s="13">
        <f t="shared" si="86"/>
        <v>234</v>
      </c>
      <c r="Q189" s="13">
        <f t="shared" si="86"/>
        <v>206</v>
      </c>
      <c r="R189" s="13">
        <f t="shared" si="86"/>
        <v>198</v>
      </c>
    </row>
    <row r="190" spans="1:18" s="14" customFormat="1" ht="12" customHeight="1" x14ac:dyDescent="0.2">
      <c r="A190" s="46" t="s">
        <v>179</v>
      </c>
      <c r="B190" s="46"/>
      <c r="C190" s="15">
        <v>84</v>
      </c>
      <c r="D190" s="15">
        <v>75</v>
      </c>
      <c r="E190" s="15">
        <v>67</v>
      </c>
      <c r="F190" s="15">
        <v>66</v>
      </c>
      <c r="G190" s="15">
        <v>13</v>
      </c>
      <c r="H190" s="15">
        <v>6</v>
      </c>
      <c r="I190" s="15">
        <v>5</v>
      </c>
      <c r="J190" s="15">
        <v>10</v>
      </c>
      <c r="K190" s="15">
        <v>26</v>
      </c>
      <c r="L190" s="15">
        <v>19</v>
      </c>
      <c r="M190" s="15">
        <v>20</v>
      </c>
      <c r="N190" s="15">
        <v>16</v>
      </c>
      <c r="O190" s="15">
        <v>45</v>
      </c>
      <c r="P190" s="15">
        <v>50</v>
      </c>
      <c r="Q190" s="15">
        <v>42</v>
      </c>
      <c r="R190" s="15">
        <v>40</v>
      </c>
    </row>
    <row r="191" spans="1:18" s="14" customFormat="1" ht="12" customHeight="1" x14ac:dyDescent="0.2">
      <c r="A191" s="46" t="s">
        <v>180</v>
      </c>
      <c r="B191" s="46"/>
      <c r="C191" s="15">
        <v>23</v>
      </c>
      <c r="D191" s="15">
        <v>20</v>
      </c>
      <c r="E191" s="15">
        <v>16</v>
      </c>
      <c r="F191" s="15">
        <v>16</v>
      </c>
      <c r="G191" s="15">
        <v>7</v>
      </c>
      <c r="H191" s="15">
        <v>5</v>
      </c>
      <c r="I191" s="15">
        <v>5</v>
      </c>
      <c r="J191" s="15">
        <v>5</v>
      </c>
      <c r="K191" s="15">
        <v>4</v>
      </c>
      <c r="L191" s="15">
        <v>2</v>
      </c>
      <c r="M191" s="15">
        <v>2</v>
      </c>
      <c r="N191" s="15">
        <v>2</v>
      </c>
      <c r="O191" s="15">
        <v>12</v>
      </c>
      <c r="P191" s="15">
        <v>13</v>
      </c>
      <c r="Q191" s="15">
        <v>9</v>
      </c>
      <c r="R191" s="15">
        <v>9</v>
      </c>
    </row>
    <row r="192" spans="1:18" s="14" customFormat="1" ht="12" customHeight="1" x14ac:dyDescent="0.2">
      <c r="A192" s="46" t="s">
        <v>181</v>
      </c>
      <c r="B192" s="46"/>
      <c r="C192" s="15">
        <v>14</v>
      </c>
      <c r="D192" s="15">
        <v>7</v>
      </c>
      <c r="E192" s="15">
        <v>4</v>
      </c>
      <c r="F192" s="15">
        <v>4</v>
      </c>
      <c r="G192" s="15">
        <v>10</v>
      </c>
      <c r="H192" s="15">
        <v>5</v>
      </c>
      <c r="I192" s="15">
        <v>3</v>
      </c>
      <c r="J192" s="15">
        <v>3</v>
      </c>
      <c r="K192" s="15">
        <v>0</v>
      </c>
      <c r="L192" s="15">
        <v>0</v>
      </c>
      <c r="M192" s="15">
        <v>0</v>
      </c>
      <c r="N192" s="15">
        <v>0</v>
      </c>
      <c r="O192" s="15">
        <v>4</v>
      </c>
      <c r="P192" s="15">
        <v>2</v>
      </c>
      <c r="Q192" s="15">
        <v>1</v>
      </c>
      <c r="R192" s="15">
        <v>1</v>
      </c>
    </row>
    <row r="193" spans="1:18" s="14" customFormat="1" ht="12" customHeight="1" x14ac:dyDescent="0.2">
      <c r="A193" s="46" t="s">
        <v>182</v>
      </c>
      <c r="B193" s="46"/>
      <c r="C193" s="15">
        <v>15</v>
      </c>
      <c r="D193" s="15">
        <v>11</v>
      </c>
      <c r="E193" s="15">
        <v>8</v>
      </c>
      <c r="F193" s="15">
        <v>7</v>
      </c>
      <c r="G193" s="15">
        <v>6</v>
      </c>
      <c r="H193" s="15">
        <v>5</v>
      </c>
      <c r="I193" s="15">
        <v>5</v>
      </c>
      <c r="J193" s="15">
        <v>5</v>
      </c>
      <c r="K193" s="15">
        <v>3</v>
      </c>
      <c r="L193" s="15">
        <v>2</v>
      </c>
      <c r="M193" s="15">
        <v>1</v>
      </c>
      <c r="N193" s="15">
        <v>1</v>
      </c>
      <c r="O193" s="15">
        <v>6</v>
      </c>
      <c r="P193" s="15">
        <v>4</v>
      </c>
      <c r="Q193" s="15">
        <v>2</v>
      </c>
      <c r="R193" s="15">
        <v>1</v>
      </c>
    </row>
    <row r="194" spans="1:18" s="14" customFormat="1" ht="12" customHeight="1" x14ac:dyDescent="0.2">
      <c r="A194" s="46" t="s">
        <v>183</v>
      </c>
      <c r="B194" s="46"/>
      <c r="C194" s="15">
        <v>107</v>
      </c>
      <c r="D194" s="15">
        <v>96</v>
      </c>
      <c r="E194" s="15">
        <v>99</v>
      </c>
      <c r="F194" s="15">
        <v>98</v>
      </c>
      <c r="G194" s="15">
        <v>16</v>
      </c>
      <c r="H194" s="15">
        <v>14</v>
      </c>
      <c r="I194" s="15">
        <v>14</v>
      </c>
      <c r="J194" s="15">
        <v>11</v>
      </c>
      <c r="K194" s="15">
        <v>25</v>
      </c>
      <c r="L194" s="15">
        <v>17</v>
      </c>
      <c r="M194" s="15">
        <v>20</v>
      </c>
      <c r="N194" s="15">
        <v>24</v>
      </c>
      <c r="O194" s="15">
        <v>66</v>
      </c>
      <c r="P194" s="15">
        <v>65</v>
      </c>
      <c r="Q194" s="15">
        <v>65</v>
      </c>
      <c r="R194" s="15">
        <v>63</v>
      </c>
    </row>
    <row r="195" spans="1:18" s="14" customFormat="1" ht="12" customHeight="1" x14ac:dyDescent="0.2">
      <c r="A195" s="46" t="s">
        <v>184</v>
      </c>
      <c r="B195" s="46"/>
      <c r="C195" s="15">
        <v>79</v>
      </c>
      <c r="D195" s="15">
        <v>65</v>
      </c>
      <c r="E195" s="15">
        <v>58</v>
      </c>
      <c r="F195" s="15">
        <v>61</v>
      </c>
      <c r="G195" s="15">
        <v>35</v>
      </c>
      <c r="H195" s="15">
        <v>29</v>
      </c>
      <c r="I195" s="15">
        <v>24</v>
      </c>
      <c r="J195" s="15">
        <v>22</v>
      </c>
      <c r="K195" s="15">
        <v>9</v>
      </c>
      <c r="L195" s="15">
        <v>7</v>
      </c>
      <c r="M195" s="15">
        <v>10</v>
      </c>
      <c r="N195" s="15">
        <v>12</v>
      </c>
      <c r="O195" s="15">
        <v>35</v>
      </c>
      <c r="P195" s="15">
        <v>29</v>
      </c>
      <c r="Q195" s="15">
        <v>24</v>
      </c>
      <c r="R195" s="15">
        <v>27</v>
      </c>
    </row>
    <row r="196" spans="1:18" s="14" customFormat="1" ht="12" customHeight="1" x14ac:dyDescent="0.2">
      <c r="A196" s="46" t="s">
        <v>185</v>
      </c>
      <c r="B196" s="46"/>
      <c r="C196" s="15">
        <v>4</v>
      </c>
      <c r="D196" s="15">
        <v>3</v>
      </c>
      <c r="E196" s="15">
        <v>3</v>
      </c>
      <c r="F196" s="15">
        <v>2</v>
      </c>
      <c r="G196" s="15">
        <v>0</v>
      </c>
      <c r="H196" s="15">
        <v>0</v>
      </c>
      <c r="I196" s="15">
        <v>0</v>
      </c>
      <c r="J196" s="15">
        <v>1</v>
      </c>
      <c r="K196" s="15">
        <v>0</v>
      </c>
      <c r="L196" s="15">
        <v>0</v>
      </c>
      <c r="M196" s="15">
        <v>1</v>
      </c>
      <c r="N196" s="15">
        <v>1</v>
      </c>
      <c r="O196" s="15">
        <v>4</v>
      </c>
      <c r="P196" s="15">
        <v>3</v>
      </c>
      <c r="Q196" s="15">
        <v>2</v>
      </c>
      <c r="R196" s="15">
        <v>0</v>
      </c>
    </row>
    <row r="197" spans="1:18" s="14" customFormat="1" ht="12" customHeight="1" x14ac:dyDescent="0.2">
      <c r="A197" s="47" t="s">
        <v>186</v>
      </c>
      <c r="B197" s="47"/>
      <c r="C197" s="20">
        <v>144</v>
      </c>
      <c r="D197" s="20">
        <v>127</v>
      </c>
      <c r="E197" s="20">
        <v>118</v>
      </c>
      <c r="F197" s="20">
        <v>115</v>
      </c>
      <c r="G197" s="20">
        <v>36</v>
      </c>
      <c r="H197" s="20">
        <v>26</v>
      </c>
      <c r="I197" s="20">
        <v>24</v>
      </c>
      <c r="J197" s="20">
        <v>24</v>
      </c>
      <c r="K197" s="20">
        <v>35</v>
      </c>
      <c r="L197" s="20">
        <v>33</v>
      </c>
      <c r="M197" s="20">
        <v>33</v>
      </c>
      <c r="N197" s="20">
        <v>34</v>
      </c>
      <c r="O197" s="20">
        <v>73</v>
      </c>
      <c r="P197" s="20">
        <v>68</v>
      </c>
      <c r="Q197" s="20">
        <v>61</v>
      </c>
      <c r="R197" s="20">
        <v>57</v>
      </c>
    </row>
    <row r="198" spans="1:18" s="14" customFormat="1" ht="12" customHeight="1" x14ac:dyDescent="0.2">
      <c r="A198" s="57"/>
      <c r="B198" s="57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1:18" s="14" customFormat="1" ht="12" customHeight="1" x14ac:dyDescent="0.2">
      <c r="A199" s="38" t="s">
        <v>187</v>
      </c>
      <c r="B199" s="38"/>
      <c r="C199" s="13">
        <f t="shared" ref="C199:J199" si="87">SUM(C200:C217)</f>
        <v>2588</v>
      </c>
      <c r="D199" s="13">
        <f t="shared" si="87"/>
        <v>2622</v>
      </c>
      <c r="E199" s="13">
        <f t="shared" si="87"/>
        <v>2617</v>
      </c>
      <c r="F199" s="13">
        <f t="shared" si="87"/>
        <v>2666</v>
      </c>
      <c r="G199" s="13">
        <f t="shared" si="87"/>
        <v>221</v>
      </c>
      <c r="H199" s="13">
        <f t="shared" si="87"/>
        <v>216</v>
      </c>
      <c r="I199" s="13">
        <f t="shared" si="87"/>
        <v>162</v>
      </c>
      <c r="J199" s="13">
        <f t="shared" si="87"/>
        <v>150</v>
      </c>
      <c r="K199" s="13">
        <f t="shared" ref="K199:R199" si="88">SUM(K200:K217)</f>
        <v>426</v>
      </c>
      <c r="L199" s="13">
        <f t="shared" si="88"/>
        <v>413</v>
      </c>
      <c r="M199" s="13">
        <f t="shared" si="88"/>
        <v>440</v>
      </c>
      <c r="N199" s="13">
        <f t="shared" si="88"/>
        <v>440</v>
      </c>
      <c r="O199" s="13">
        <f t="shared" si="88"/>
        <v>1941</v>
      </c>
      <c r="P199" s="13">
        <f t="shared" si="88"/>
        <v>1993</v>
      </c>
      <c r="Q199" s="13">
        <f t="shared" si="88"/>
        <v>2015</v>
      </c>
      <c r="R199" s="13">
        <f t="shared" si="88"/>
        <v>2076</v>
      </c>
    </row>
    <row r="200" spans="1:18" s="14" customFormat="1" ht="12" customHeight="1" x14ac:dyDescent="0.2">
      <c r="A200" s="46" t="s">
        <v>188</v>
      </c>
      <c r="B200" s="46"/>
      <c r="C200" s="15">
        <v>130</v>
      </c>
      <c r="D200" s="15">
        <v>137</v>
      </c>
      <c r="E200" s="15">
        <v>145</v>
      </c>
      <c r="F200" s="15">
        <v>154</v>
      </c>
      <c r="G200" s="15">
        <v>11</v>
      </c>
      <c r="H200" s="15">
        <v>11</v>
      </c>
      <c r="I200" s="15">
        <v>10</v>
      </c>
      <c r="J200" s="15">
        <v>9</v>
      </c>
      <c r="K200" s="15">
        <v>43</v>
      </c>
      <c r="L200" s="15">
        <v>39</v>
      </c>
      <c r="M200" s="15">
        <v>43</v>
      </c>
      <c r="N200" s="15">
        <v>44</v>
      </c>
      <c r="O200" s="15">
        <v>76</v>
      </c>
      <c r="P200" s="15">
        <v>87</v>
      </c>
      <c r="Q200" s="15">
        <v>92</v>
      </c>
      <c r="R200" s="15">
        <v>101</v>
      </c>
    </row>
    <row r="201" spans="1:18" s="14" customFormat="1" ht="12" customHeight="1" x14ac:dyDescent="0.2">
      <c r="A201" s="46" t="s">
        <v>189</v>
      </c>
      <c r="B201" s="46"/>
      <c r="C201" s="15">
        <v>1276</v>
      </c>
      <c r="D201" s="15">
        <v>1280</v>
      </c>
      <c r="E201" s="15">
        <v>1253</v>
      </c>
      <c r="F201" s="15">
        <v>1248</v>
      </c>
      <c r="G201" s="15">
        <v>25</v>
      </c>
      <c r="H201" s="15">
        <v>21</v>
      </c>
      <c r="I201" s="15">
        <v>9</v>
      </c>
      <c r="J201" s="15">
        <v>7</v>
      </c>
      <c r="K201" s="15">
        <v>155</v>
      </c>
      <c r="L201" s="15">
        <v>143</v>
      </c>
      <c r="M201" s="15">
        <v>141</v>
      </c>
      <c r="N201" s="15">
        <v>132</v>
      </c>
      <c r="O201" s="15">
        <v>1096</v>
      </c>
      <c r="P201" s="15">
        <v>1116</v>
      </c>
      <c r="Q201" s="15">
        <v>1103</v>
      </c>
      <c r="R201" s="15">
        <v>1109</v>
      </c>
    </row>
    <row r="202" spans="1:18" s="14" customFormat="1" ht="12" customHeight="1" x14ac:dyDescent="0.2">
      <c r="A202" s="46" t="s">
        <v>190</v>
      </c>
      <c r="B202" s="46"/>
      <c r="C202" s="15">
        <v>170</v>
      </c>
      <c r="D202" s="15">
        <v>157</v>
      </c>
      <c r="E202" s="15">
        <v>159</v>
      </c>
      <c r="F202" s="15">
        <v>177</v>
      </c>
      <c r="G202" s="15">
        <v>25</v>
      </c>
      <c r="H202" s="15">
        <v>18</v>
      </c>
      <c r="I202" s="15">
        <v>19</v>
      </c>
      <c r="J202" s="15">
        <v>17</v>
      </c>
      <c r="K202" s="15">
        <v>30</v>
      </c>
      <c r="L202" s="15">
        <v>26</v>
      </c>
      <c r="M202" s="15">
        <v>27</v>
      </c>
      <c r="N202" s="15">
        <v>35</v>
      </c>
      <c r="O202" s="15">
        <v>115</v>
      </c>
      <c r="P202" s="15">
        <v>113</v>
      </c>
      <c r="Q202" s="15">
        <v>113</v>
      </c>
      <c r="R202" s="15">
        <v>125</v>
      </c>
    </row>
    <row r="203" spans="1:18" s="14" customFormat="1" ht="12" customHeight="1" x14ac:dyDescent="0.2">
      <c r="A203" s="46" t="s">
        <v>191</v>
      </c>
      <c r="B203" s="46"/>
      <c r="C203" s="15">
        <v>92</v>
      </c>
      <c r="D203" s="15">
        <v>121</v>
      </c>
      <c r="E203" s="15">
        <v>121</v>
      </c>
      <c r="F203" s="15">
        <v>131</v>
      </c>
      <c r="G203" s="15">
        <v>21</v>
      </c>
      <c r="H203" s="15">
        <v>26</v>
      </c>
      <c r="I203" s="15">
        <v>18</v>
      </c>
      <c r="J203" s="15">
        <v>15</v>
      </c>
      <c r="K203" s="15">
        <v>20</v>
      </c>
      <c r="L203" s="15">
        <v>18</v>
      </c>
      <c r="M203" s="15">
        <v>22</v>
      </c>
      <c r="N203" s="15">
        <v>31</v>
      </c>
      <c r="O203" s="15">
        <v>51</v>
      </c>
      <c r="P203" s="15">
        <v>77</v>
      </c>
      <c r="Q203" s="15">
        <v>81</v>
      </c>
      <c r="R203" s="15">
        <v>85</v>
      </c>
    </row>
    <row r="204" spans="1:18" s="14" customFormat="1" ht="12" customHeight="1" x14ac:dyDescent="0.2">
      <c r="A204" s="46" t="s">
        <v>192</v>
      </c>
      <c r="B204" s="46"/>
      <c r="C204" s="15">
        <v>394</v>
      </c>
      <c r="D204" s="15">
        <v>374</v>
      </c>
      <c r="E204" s="15">
        <v>373</v>
      </c>
      <c r="F204" s="15">
        <v>376</v>
      </c>
      <c r="G204" s="15">
        <v>26</v>
      </c>
      <c r="H204" s="15">
        <v>28</v>
      </c>
      <c r="I204" s="15">
        <v>17</v>
      </c>
      <c r="J204" s="15">
        <v>20</v>
      </c>
      <c r="K204" s="15">
        <v>70</v>
      </c>
      <c r="L204" s="15">
        <v>70</v>
      </c>
      <c r="M204" s="15">
        <v>79</v>
      </c>
      <c r="N204" s="15">
        <v>72</v>
      </c>
      <c r="O204" s="15">
        <v>298</v>
      </c>
      <c r="P204" s="15">
        <v>276</v>
      </c>
      <c r="Q204" s="15">
        <v>277</v>
      </c>
      <c r="R204" s="15">
        <v>284</v>
      </c>
    </row>
    <row r="205" spans="1:18" s="14" customFormat="1" ht="12" customHeight="1" x14ac:dyDescent="0.2">
      <c r="A205" s="46" t="s">
        <v>193</v>
      </c>
      <c r="B205" s="46"/>
      <c r="C205" s="15">
        <v>20</v>
      </c>
      <c r="D205" s="15">
        <v>18</v>
      </c>
      <c r="E205" s="15">
        <v>19</v>
      </c>
      <c r="F205" s="15">
        <v>19</v>
      </c>
      <c r="G205" s="15">
        <v>6</v>
      </c>
      <c r="H205" s="15">
        <v>3</v>
      </c>
      <c r="I205" s="15">
        <v>4</v>
      </c>
      <c r="J205" s="15">
        <v>4</v>
      </c>
      <c r="K205" s="15">
        <v>2</v>
      </c>
      <c r="L205" s="15">
        <v>3</v>
      </c>
      <c r="M205" s="15">
        <v>3</v>
      </c>
      <c r="N205" s="15">
        <v>2</v>
      </c>
      <c r="O205" s="15">
        <v>12</v>
      </c>
      <c r="P205" s="15">
        <v>12</v>
      </c>
      <c r="Q205" s="15">
        <v>12</v>
      </c>
      <c r="R205" s="15">
        <v>13</v>
      </c>
    </row>
    <row r="206" spans="1:18" s="14" customFormat="1" ht="12" customHeight="1" x14ac:dyDescent="0.2">
      <c r="A206" s="46" t="s">
        <v>194</v>
      </c>
      <c r="B206" s="46"/>
      <c r="C206" s="15">
        <v>22</v>
      </c>
      <c r="D206" s="15">
        <v>21</v>
      </c>
      <c r="E206" s="15">
        <v>19</v>
      </c>
      <c r="F206" s="15">
        <v>16</v>
      </c>
      <c r="G206" s="15">
        <v>4</v>
      </c>
      <c r="H206" s="15">
        <v>3</v>
      </c>
      <c r="I206" s="15">
        <v>2</v>
      </c>
      <c r="J206" s="15">
        <v>2</v>
      </c>
      <c r="K206" s="15">
        <v>2</v>
      </c>
      <c r="L206" s="15">
        <v>2</v>
      </c>
      <c r="M206" s="15">
        <v>3</v>
      </c>
      <c r="N206" s="15">
        <v>2</v>
      </c>
      <c r="O206" s="15">
        <v>16</v>
      </c>
      <c r="P206" s="15">
        <v>16</v>
      </c>
      <c r="Q206" s="15">
        <v>14</v>
      </c>
      <c r="R206" s="15">
        <v>12</v>
      </c>
    </row>
    <row r="207" spans="1:18" s="14" customFormat="1" ht="12" customHeight="1" x14ac:dyDescent="0.2">
      <c r="A207" s="46" t="s">
        <v>195</v>
      </c>
      <c r="B207" s="46"/>
      <c r="C207" s="15">
        <v>38</v>
      </c>
      <c r="D207" s="15">
        <v>46</v>
      </c>
      <c r="E207" s="15">
        <v>41</v>
      </c>
      <c r="F207" s="15">
        <v>44</v>
      </c>
      <c r="G207" s="15">
        <v>12</v>
      </c>
      <c r="H207" s="15">
        <v>20</v>
      </c>
      <c r="I207" s="15">
        <v>13</v>
      </c>
      <c r="J207" s="15">
        <v>13</v>
      </c>
      <c r="K207" s="15">
        <v>7</v>
      </c>
      <c r="L207" s="15">
        <v>5</v>
      </c>
      <c r="M207" s="15">
        <v>7</v>
      </c>
      <c r="N207" s="15">
        <v>6</v>
      </c>
      <c r="O207" s="15">
        <v>19</v>
      </c>
      <c r="P207" s="15">
        <v>21</v>
      </c>
      <c r="Q207" s="15">
        <v>21</v>
      </c>
      <c r="R207" s="15">
        <v>25</v>
      </c>
    </row>
    <row r="208" spans="1:18" s="14" customFormat="1" ht="12" customHeight="1" x14ac:dyDescent="0.2">
      <c r="A208" s="46" t="s">
        <v>196</v>
      </c>
      <c r="B208" s="46"/>
      <c r="C208" s="15">
        <v>26</v>
      </c>
      <c r="D208" s="15">
        <v>21</v>
      </c>
      <c r="E208" s="15">
        <v>18</v>
      </c>
      <c r="F208" s="15">
        <v>21</v>
      </c>
      <c r="G208" s="15">
        <v>9</v>
      </c>
      <c r="H208" s="15">
        <v>8</v>
      </c>
      <c r="I208" s="15">
        <v>7</v>
      </c>
      <c r="J208" s="15">
        <v>7</v>
      </c>
      <c r="K208" s="15">
        <v>2</v>
      </c>
      <c r="L208" s="15">
        <v>3</v>
      </c>
      <c r="M208" s="15">
        <v>2</v>
      </c>
      <c r="N208" s="15">
        <v>2</v>
      </c>
      <c r="O208" s="15">
        <v>15</v>
      </c>
      <c r="P208" s="15">
        <v>10</v>
      </c>
      <c r="Q208" s="15">
        <v>9</v>
      </c>
      <c r="R208" s="15">
        <v>12</v>
      </c>
    </row>
    <row r="209" spans="1:18" s="14" customFormat="1" ht="12" customHeight="1" x14ac:dyDescent="0.2">
      <c r="A209" s="46" t="s">
        <v>197</v>
      </c>
      <c r="B209" s="46"/>
      <c r="C209" s="15">
        <v>55</v>
      </c>
      <c r="D209" s="15">
        <v>57</v>
      </c>
      <c r="E209" s="15">
        <v>54</v>
      </c>
      <c r="F209" s="15">
        <v>59</v>
      </c>
      <c r="G209" s="15">
        <v>0</v>
      </c>
      <c r="H209" s="15">
        <v>1</v>
      </c>
      <c r="I209" s="15">
        <v>2</v>
      </c>
      <c r="J209" s="15">
        <v>1</v>
      </c>
      <c r="K209" s="15">
        <v>16</v>
      </c>
      <c r="L209" s="15">
        <v>21</v>
      </c>
      <c r="M209" s="15">
        <v>22</v>
      </c>
      <c r="N209" s="15">
        <v>22</v>
      </c>
      <c r="O209" s="15">
        <v>39</v>
      </c>
      <c r="P209" s="15">
        <v>35</v>
      </c>
      <c r="Q209" s="15">
        <v>30</v>
      </c>
      <c r="R209" s="15">
        <v>36</v>
      </c>
    </row>
    <row r="210" spans="1:18" s="14" customFormat="1" ht="12" customHeight="1" x14ac:dyDescent="0.2">
      <c r="A210" s="46" t="s">
        <v>198</v>
      </c>
      <c r="B210" s="46"/>
      <c r="C210" s="15">
        <v>6</v>
      </c>
      <c r="D210" s="15">
        <v>4</v>
      </c>
      <c r="E210" s="15">
        <v>7</v>
      </c>
      <c r="F210" s="15">
        <v>8</v>
      </c>
      <c r="G210" s="15">
        <v>0</v>
      </c>
      <c r="H210" s="15">
        <v>0</v>
      </c>
      <c r="I210" s="15">
        <v>0</v>
      </c>
      <c r="J210" s="15">
        <v>0</v>
      </c>
      <c r="K210" s="15">
        <v>3</v>
      </c>
      <c r="L210" s="15">
        <v>2</v>
      </c>
      <c r="M210" s="15">
        <v>3</v>
      </c>
      <c r="N210" s="15">
        <v>4</v>
      </c>
      <c r="O210" s="15">
        <v>3</v>
      </c>
      <c r="P210" s="15">
        <v>2</v>
      </c>
      <c r="Q210" s="15">
        <v>4</v>
      </c>
      <c r="R210" s="15">
        <v>4</v>
      </c>
    </row>
    <row r="211" spans="1:18" s="14" customFormat="1" ht="12" customHeight="1" x14ac:dyDescent="0.2">
      <c r="A211" s="46" t="s">
        <v>199</v>
      </c>
      <c r="B211" s="46"/>
      <c r="C211" s="15">
        <v>6</v>
      </c>
      <c r="D211" s="15">
        <v>5</v>
      </c>
      <c r="E211" s="15">
        <v>3</v>
      </c>
      <c r="F211" s="15">
        <v>2</v>
      </c>
      <c r="G211" s="15">
        <v>3</v>
      </c>
      <c r="H211" s="15">
        <v>2</v>
      </c>
      <c r="I211" s="15">
        <v>1</v>
      </c>
      <c r="J211" s="15">
        <v>1</v>
      </c>
      <c r="K211" s="15">
        <v>2</v>
      </c>
      <c r="L211" s="15">
        <v>2</v>
      </c>
      <c r="M211" s="15">
        <v>1</v>
      </c>
      <c r="N211" s="15">
        <v>1</v>
      </c>
      <c r="O211" s="15">
        <v>1</v>
      </c>
      <c r="P211" s="15">
        <v>1</v>
      </c>
      <c r="Q211" s="15">
        <v>1</v>
      </c>
      <c r="R211" s="15">
        <v>0</v>
      </c>
    </row>
    <row r="212" spans="1:18" s="14" customFormat="1" ht="12" customHeight="1" x14ac:dyDescent="0.2">
      <c r="A212" s="46" t="s">
        <v>200</v>
      </c>
      <c r="B212" s="46"/>
      <c r="C212" s="15">
        <v>69</v>
      </c>
      <c r="D212" s="15">
        <v>73</v>
      </c>
      <c r="E212" s="15">
        <v>79</v>
      </c>
      <c r="F212" s="15">
        <v>78</v>
      </c>
      <c r="G212" s="15">
        <v>19</v>
      </c>
      <c r="H212" s="15">
        <v>14</v>
      </c>
      <c r="I212" s="15">
        <v>8</v>
      </c>
      <c r="J212" s="15">
        <v>6</v>
      </c>
      <c r="K212" s="15">
        <v>13</v>
      </c>
      <c r="L212" s="15">
        <v>13</v>
      </c>
      <c r="M212" s="15">
        <v>18</v>
      </c>
      <c r="N212" s="15">
        <v>19</v>
      </c>
      <c r="O212" s="15">
        <v>37</v>
      </c>
      <c r="P212" s="15">
        <v>46</v>
      </c>
      <c r="Q212" s="15">
        <v>53</v>
      </c>
      <c r="R212" s="15">
        <v>53</v>
      </c>
    </row>
    <row r="213" spans="1:18" s="14" customFormat="1" ht="12" customHeight="1" x14ac:dyDescent="0.2">
      <c r="A213" s="46" t="s">
        <v>201</v>
      </c>
      <c r="B213" s="46"/>
      <c r="C213" s="15">
        <v>14</v>
      </c>
      <c r="D213" s="15">
        <v>15</v>
      </c>
      <c r="E213" s="15">
        <v>19</v>
      </c>
      <c r="F213" s="15">
        <v>17</v>
      </c>
      <c r="G213" s="15">
        <v>0</v>
      </c>
      <c r="H213" s="15">
        <v>0</v>
      </c>
      <c r="I213" s="15">
        <v>1</v>
      </c>
      <c r="J213" s="15">
        <v>1</v>
      </c>
      <c r="K213" s="15">
        <v>4</v>
      </c>
      <c r="L213" s="15">
        <v>3</v>
      </c>
      <c r="M213" s="15">
        <v>2</v>
      </c>
      <c r="N213" s="15">
        <v>3</v>
      </c>
      <c r="O213" s="15">
        <v>10</v>
      </c>
      <c r="P213" s="15">
        <v>12</v>
      </c>
      <c r="Q213" s="15">
        <v>16</v>
      </c>
      <c r="R213" s="15">
        <v>13</v>
      </c>
    </row>
    <row r="214" spans="1:18" s="14" customFormat="1" ht="12" customHeight="1" x14ac:dyDescent="0.2">
      <c r="A214" s="46" t="s">
        <v>202</v>
      </c>
      <c r="B214" s="46"/>
      <c r="C214" s="15">
        <v>30</v>
      </c>
      <c r="D214" s="15">
        <v>28</v>
      </c>
      <c r="E214" s="15">
        <v>34</v>
      </c>
      <c r="F214" s="15">
        <v>33</v>
      </c>
      <c r="G214" s="15">
        <v>14</v>
      </c>
      <c r="H214" s="15">
        <v>10</v>
      </c>
      <c r="I214" s="15">
        <v>10</v>
      </c>
      <c r="J214" s="15">
        <v>8</v>
      </c>
      <c r="K214" s="15">
        <v>4</v>
      </c>
      <c r="L214" s="15">
        <v>7</v>
      </c>
      <c r="M214" s="15">
        <v>9</v>
      </c>
      <c r="N214" s="15">
        <v>11</v>
      </c>
      <c r="O214" s="15">
        <v>12</v>
      </c>
      <c r="P214" s="15">
        <v>11</v>
      </c>
      <c r="Q214" s="15">
        <v>15</v>
      </c>
      <c r="R214" s="15">
        <v>14</v>
      </c>
    </row>
    <row r="215" spans="1:18" s="14" customFormat="1" ht="12" customHeight="1" x14ac:dyDescent="0.2">
      <c r="A215" s="46" t="s">
        <v>203</v>
      </c>
      <c r="B215" s="46"/>
      <c r="C215" s="15">
        <v>122</v>
      </c>
      <c r="D215" s="15">
        <v>141</v>
      </c>
      <c r="E215" s="15">
        <v>151</v>
      </c>
      <c r="F215" s="15">
        <v>155</v>
      </c>
      <c r="G215" s="15">
        <v>26</v>
      </c>
      <c r="H215" s="15">
        <v>24</v>
      </c>
      <c r="I215" s="15">
        <v>21</v>
      </c>
      <c r="J215" s="15">
        <v>20</v>
      </c>
      <c r="K215" s="15">
        <v>22</v>
      </c>
      <c r="L215" s="15">
        <v>29</v>
      </c>
      <c r="M215" s="15">
        <v>31</v>
      </c>
      <c r="N215" s="15">
        <v>31</v>
      </c>
      <c r="O215" s="15">
        <v>74</v>
      </c>
      <c r="P215" s="15">
        <v>88</v>
      </c>
      <c r="Q215" s="15">
        <v>99</v>
      </c>
      <c r="R215" s="15">
        <v>104</v>
      </c>
    </row>
    <row r="216" spans="1:18" s="14" customFormat="1" ht="12" customHeight="1" x14ac:dyDescent="0.2">
      <c r="A216" s="46" t="s">
        <v>204</v>
      </c>
      <c r="B216" s="46"/>
      <c r="C216" s="15">
        <v>14</v>
      </c>
      <c r="D216" s="15">
        <v>8</v>
      </c>
      <c r="E216" s="15">
        <v>7</v>
      </c>
      <c r="F216" s="15">
        <v>6</v>
      </c>
      <c r="G216" s="15">
        <v>8</v>
      </c>
      <c r="H216" s="15">
        <v>3</v>
      </c>
      <c r="I216" s="15">
        <v>4</v>
      </c>
      <c r="J216" s="15">
        <v>3</v>
      </c>
      <c r="K216" s="15">
        <v>1</v>
      </c>
      <c r="L216" s="15">
        <v>2</v>
      </c>
      <c r="M216" s="15">
        <v>1</v>
      </c>
      <c r="N216" s="15">
        <v>0</v>
      </c>
      <c r="O216" s="15">
        <v>5</v>
      </c>
      <c r="P216" s="15">
        <v>3</v>
      </c>
      <c r="Q216" s="15">
        <v>2</v>
      </c>
      <c r="R216" s="15">
        <v>3</v>
      </c>
    </row>
    <row r="217" spans="1:18" s="14" customFormat="1" ht="12" customHeight="1" x14ac:dyDescent="0.2">
      <c r="A217" s="47" t="s">
        <v>205</v>
      </c>
      <c r="B217" s="47"/>
      <c r="C217" s="20">
        <v>104</v>
      </c>
      <c r="D217" s="20">
        <v>116</v>
      </c>
      <c r="E217" s="20">
        <v>115</v>
      </c>
      <c r="F217" s="20">
        <v>122</v>
      </c>
      <c r="G217" s="20">
        <v>12</v>
      </c>
      <c r="H217" s="20">
        <v>24</v>
      </c>
      <c r="I217" s="20">
        <v>16</v>
      </c>
      <c r="J217" s="20">
        <v>16</v>
      </c>
      <c r="K217" s="20">
        <v>30</v>
      </c>
      <c r="L217" s="20">
        <v>25</v>
      </c>
      <c r="M217" s="20">
        <v>26</v>
      </c>
      <c r="N217" s="20">
        <v>23</v>
      </c>
      <c r="O217" s="20">
        <v>62</v>
      </c>
      <c r="P217" s="20">
        <v>67</v>
      </c>
      <c r="Q217" s="20">
        <v>73</v>
      </c>
      <c r="R217" s="20">
        <v>83</v>
      </c>
    </row>
    <row r="218" spans="1:18" s="14" customFormat="1" ht="12" customHeight="1" x14ac:dyDescent="0.2">
      <c r="A218" s="57"/>
      <c r="B218" s="57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1:18" s="14" customFormat="1" ht="12" customHeight="1" x14ac:dyDescent="0.2">
      <c r="A219" s="38" t="s">
        <v>206</v>
      </c>
      <c r="B219" s="38"/>
      <c r="C219" s="13">
        <f t="shared" ref="C219:J219" si="89">SUM(C220:C225)</f>
        <v>681</v>
      </c>
      <c r="D219" s="13">
        <f t="shared" si="89"/>
        <v>629</v>
      </c>
      <c r="E219" s="13">
        <f t="shared" si="89"/>
        <v>603</v>
      </c>
      <c r="F219" s="13">
        <f t="shared" si="89"/>
        <v>613</v>
      </c>
      <c r="G219" s="13">
        <f t="shared" si="89"/>
        <v>96</v>
      </c>
      <c r="H219" s="13">
        <f t="shared" si="89"/>
        <v>91</v>
      </c>
      <c r="I219" s="13">
        <f t="shared" si="89"/>
        <v>70</v>
      </c>
      <c r="J219" s="13">
        <f t="shared" si="89"/>
        <v>68</v>
      </c>
      <c r="K219" s="13">
        <f t="shared" ref="K219:R219" si="90">SUM(K220:K225)</f>
        <v>162</v>
      </c>
      <c r="L219" s="13">
        <f t="shared" si="90"/>
        <v>157</v>
      </c>
      <c r="M219" s="13">
        <f t="shared" si="90"/>
        <v>161</v>
      </c>
      <c r="N219" s="13">
        <f t="shared" si="90"/>
        <v>159</v>
      </c>
      <c r="O219" s="13">
        <f t="shared" si="90"/>
        <v>423</v>
      </c>
      <c r="P219" s="13">
        <f t="shared" si="90"/>
        <v>381</v>
      </c>
      <c r="Q219" s="13">
        <f t="shared" si="90"/>
        <v>372</v>
      </c>
      <c r="R219" s="13">
        <f t="shared" si="90"/>
        <v>386</v>
      </c>
    </row>
    <row r="220" spans="1:18" s="14" customFormat="1" ht="12" customHeight="1" x14ac:dyDescent="0.2">
      <c r="A220" s="46" t="s">
        <v>207</v>
      </c>
      <c r="B220" s="46"/>
      <c r="C220" s="15">
        <v>399</v>
      </c>
      <c r="D220" s="15">
        <v>358</v>
      </c>
      <c r="E220" s="15">
        <v>346</v>
      </c>
      <c r="F220" s="15">
        <v>362</v>
      </c>
      <c r="G220" s="15">
        <v>39</v>
      </c>
      <c r="H220" s="15">
        <v>41</v>
      </c>
      <c r="I220" s="15">
        <v>37</v>
      </c>
      <c r="J220" s="15">
        <v>30</v>
      </c>
      <c r="K220" s="15">
        <v>81</v>
      </c>
      <c r="L220" s="15">
        <v>68</v>
      </c>
      <c r="M220" s="15">
        <v>73</v>
      </c>
      <c r="N220" s="15">
        <v>76</v>
      </c>
      <c r="O220" s="15">
        <v>279</v>
      </c>
      <c r="P220" s="15">
        <v>249</v>
      </c>
      <c r="Q220" s="15">
        <v>236</v>
      </c>
      <c r="R220" s="15">
        <v>256</v>
      </c>
    </row>
    <row r="221" spans="1:18" s="14" customFormat="1" ht="12" customHeight="1" x14ac:dyDescent="0.2">
      <c r="A221" s="46" t="s">
        <v>208</v>
      </c>
      <c r="B221" s="46"/>
      <c r="C221" s="15">
        <v>87</v>
      </c>
      <c r="D221" s="15">
        <v>93</v>
      </c>
      <c r="E221" s="15">
        <v>85</v>
      </c>
      <c r="F221" s="15">
        <v>88</v>
      </c>
      <c r="G221" s="15">
        <v>17</v>
      </c>
      <c r="H221" s="15">
        <v>20</v>
      </c>
      <c r="I221" s="15">
        <v>12</v>
      </c>
      <c r="J221" s="15">
        <v>15</v>
      </c>
      <c r="K221" s="15">
        <v>20</v>
      </c>
      <c r="L221" s="15">
        <v>24</v>
      </c>
      <c r="M221" s="15">
        <v>24</v>
      </c>
      <c r="N221" s="15">
        <v>23</v>
      </c>
      <c r="O221" s="15">
        <v>50</v>
      </c>
      <c r="P221" s="15">
        <v>49</v>
      </c>
      <c r="Q221" s="15">
        <v>49</v>
      </c>
      <c r="R221" s="15">
        <v>50</v>
      </c>
    </row>
    <row r="222" spans="1:18" s="14" customFormat="1" ht="12" customHeight="1" x14ac:dyDescent="0.2">
      <c r="A222" s="46" t="s">
        <v>209</v>
      </c>
      <c r="B222" s="46"/>
      <c r="C222" s="15">
        <v>32</v>
      </c>
      <c r="D222" s="15">
        <v>27</v>
      </c>
      <c r="E222" s="15">
        <v>24</v>
      </c>
      <c r="F222" s="15">
        <v>26</v>
      </c>
      <c r="G222" s="15">
        <v>6</v>
      </c>
      <c r="H222" s="15">
        <v>6</v>
      </c>
      <c r="I222" s="15">
        <v>4</v>
      </c>
      <c r="J222" s="15">
        <v>4</v>
      </c>
      <c r="K222" s="15">
        <v>7</v>
      </c>
      <c r="L222" s="15">
        <v>9</v>
      </c>
      <c r="M222" s="15">
        <v>8</v>
      </c>
      <c r="N222" s="15">
        <v>10</v>
      </c>
      <c r="O222" s="15">
        <v>19</v>
      </c>
      <c r="P222" s="15">
        <v>12</v>
      </c>
      <c r="Q222" s="15">
        <v>12</v>
      </c>
      <c r="R222" s="15">
        <v>12</v>
      </c>
    </row>
    <row r="223" spans="1:18" s="14" customFormat="1" ht="12" customHeight="1" x14ac:dyDescent="0.2">
      <c r="A223" s="46" t="s">
        <v>210</v>
      </c>
      <c r="B223" s="46"/>
      <c r="C223" s="15">
        <v>39</v>
      </c>
      <c r="D223" s="15">
        <v>37</v>
      </c>
      <c r="E223" s="15">
        <v>32</v>
      </c>
      <c r="F223" s="15">
        <v>35</v>
      </c>
      <c r="G223" s="15">
        <v>11</v>
      </c>
      <c r="H223" s="15">
        <v>8</v>
      </c>
      <c r="I223" s="15">
        <v>5</v>
      </c>
      <c r="J223" s="15">
        <v>6</v>
      </c>
      <c r="K223" s="15">
        <v>16</v>
      </c>
      <c r="L223" s="15">
        <v>17</v>
      </c>
      <c r="M223" s="15">
        <v>13</v>
      </c>
      <c r="N223" s="15">
        <v>14</v>
      </c>
      <c r="O223" s="15">
        <v>12</v>
      </c>
      <c r="P223" s="15">
        <v>12</v>
      </c>
      <c r="Q223" s="15">
        <v>14</v>
      </c>
      <c r="R223" s="15">
        <v>15</v>
      </c>
    </row>
    <row r="224" spans="1:18" s="14" customFormat="1" ht="12" customHeight="1" x14ac:dyDescent="0.2">
      <c r="A224" s="46" t="s">
        <v>211</v>
      </c>
      <c r="B224" s="46"/>
      <c r="C224" s="15">
        <v>78</v>
      </c>
      <c r="D224" s="15">
        <v>78</v>
      </c>
      <c r="E224" s="15">
        <v>73</v>
      </c>
      <c r="F224" s="15">
        <v>67</v>
      </c>
      <c r="G224" s="15">
        <v>17</v>
      </c>
      <c r="H224" s="15">
        <v>13</v>
      </c>
      <c r="I224" s="15">
        <v>10</v>
      </c>
      <c r="J224" s="15">
        <v>9</v>
      </c>
      <c r="K224" s="15">
        <v>24</v>
      </c>
      <c r="L224" s="15">
        <v>28</v>
      </c>
      <c r="M224" s="15">
        <v>28</v>
      </c>
      <c r="N224" s="15">
        <v>24</v>
      </c>
      <c r="O224" s="15">
        <v>37</v>
      </c>
      <c r="P224" s="15">
        <v>37</v>
      </c>
      <c r="Q224" s="15">
        <v>35</v>
      </c>
      <c r="R224" s="15">
        <v>34</v>
      </c>
    </row>
    <row r="225" spans="1:18" s="14" customFormat="1" ht="12" customHeight="1" x14ac:dyDescent="0.2">
      <c r="A225" s="47" t="s">
        <v>212</v>
      </c>
      <c r="B225" s="47"/>
      <c r="C225" s="20">
        <v>46</v>
      </c>
      <c r="D225" s="20">
        <v>36</v>
      </c>
      <c r="E225" s="20">
        <v>43</v>
      </c>
      <c r="F225" s="20">
        <v>35</v>
      </c>
      <c r="G225" s="20">
        <v>6</v>
      </c>
      <c r="H225" s="20">
        <v>3</v>
      </c>
      <c r="I225" s="20">
        <v>2</v>
      </c>
      <c r="J225" s="20">
        <v>4</v>
      </c>
      <c r="K225" s="20">
        <v>14</v>
      </c>
      <c r="L225" s="20">
        <v>11</v>
      </c>
      <c r="M225" s="20">
        <v>15</v>
      </c>
      <c r="N225" s="20">
        <v>12</v>
      </c>
      <c r="O225" s="20">
        <v>26</v>
      </c>
      <c r="P225" s="20">
        <v>22</v>
      </c>
      <c r="Q225" s="20">
        <v>26</v>
      </c>
      <c r="R225" s="20">
        <v>19</v>
      </c>
    </row>
    <row r="226" spans="1:18" s="14" customFormat="1" ht="12" customHeight="1" x14ac:dyDescent="0.2">
      <c r="A226" s="57"/>
      <c r="B226" s="57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1:18" s="14" customFormat="1" ht="12" customHeight="1" x14ac:dyDescent="0.2">
      <c r="A227" s="38" t="s">
        <v>213</v>
      </c>
      <c r="B227" s="38"/>
      <c r="C227" s="13">
        <f t="shared" ref="C227:J227" si="91">SUM(C228:C232)</f>
        <v>454</v>
      </c>
      <c r="D227" s="13">
        <f t="shared" si="91"/>
        <v>436</v>
      </c>
      <c r="E227" s="13">
        <f t="shared" si="91"/>
        <v>400</v>
      </c>
      <c r="F227" s="13">
        <f t="shared" si="91"/>
        <v>405</v>
      </c>
      <c r="G227" s="13">
        <f t="shared" si="91"/>
        <v>184</v>
      </c>
      <c r="H227" s="13">
        <f t="shared" si="91"/>
        <v>185</v>
      </c>
      <c r="I227" s="13">
        <f t="shared" si="91"/>
        <v>154</v>
      </c>
      <c r="J227" s="13">
        <f t="shared" si="91"/>
        <v>147</v>
      </c>
      <c r="K227" s="13">
        <f t="shared" ref="K227:R227" si="92">SUM(K228:K232)</f>
        <v>77</v>
      </c>
      <c r="L227" s="13">
        <f t="shared" si="92"/>
        <v>75</v>
      </c>
      <c r="M227" s="13">
        <f t="shared" si="92"/>
        <v>80</v>
      </c>
      <c r="N227" s="13">
        <f t="shared" si="92"/>
        <v>74</v>
      </c>
      <c r="O227" s="13">
        <f t="shared" si="92"/>
        <v>193</v>
      </c>
      <c r="P227" s="13">
        <f t="shared" si="92"/>
        <v>176</v>
      </c>
      <c r="Q227" s="13">
        <f t="shared" si="92"/>
        <v>166</v>
      </c>
      <c r="R227" s="13">
        <f t="shared" si="92"/>
        <v>184</v>
      </c>
    </row>
    <row r="228" spans="1:18" s="14" customFormat="1" ht="12" customHeight="1" x14ac:dyDescent="0.2">
      <c r="A228" s="46" t="s">
        <v>214</v>
      </c>
      <c r="B228" s="46"/>
      <c r="C228" s="15">
        <v>141</v>
      </c>
      <c r="D228" s="15">
        <v>139</v>
      </c>
      <c r="E228" s="15">
        <v>132</v>
      </c>
      <c r="F228" s="15">
        <v>136</v>
      </c>
      <c r="G228" s="15">
        <v>50</v>
      </c>
      <c r="H228" s="15">
        <v>49</v>
      </c>
      <c r="I228" s="15">
        <v>43</v>
      </c>
      <c r="J228" s="15">
        <v>40</v>
      </c>
      <c r="K228" s="15">
        <v>22</v>
      </c>
      <c r="L228" s="15">
        <v>22</v>
      </c>
      <c r="M228" s="15">
        <v>26</v>
      </c>
      <c r="N228" s="15">
        <v>29</v>
      </c>
      <c r="O228" s="15">
        <v>69</v>
      </c>
      <c r="P228" s="15">
        <v>68</v>
      </c>
      <c r="Q228" s="15">
        <v>63</v>
      </c>
      <c r="R228" s="15">
        <v>67</v>
      </c>
    </row>
    <row r="229" spans="1:18" s="14" customFormat="1" ht="12" customHeight="1" x14ac:dyDescent="0.2">
      <c r="A229" s="46" t="s">
        <v>215</v>
      </c>
      <c r="B229" s="46"/>
      <c r="C229" s="15">
        <v>184</v>
      </c>
      <c r="D229" s="15">
        <v>157</v>
      </c>
      <c r="E229" s="15">
        <v>138</v>
      </c>
      <c r="F229" s="15">
        <v>145</v>
      </c>
      <c r="G229" s="15">
        <v>72</v>
      </c>
      <c r="H229" s="15">
        <v>60</v>
      </c>
      <c r="I229" s="15">
        <v>48</v>
      </c>
      <c r="J229" s="15">
        <v>49</v>
      </c>
      <c r="K229" s="15">
        <v>29</v>
      </c>
      <c r="L229" s="15">
        <v>32</v>
      </c>
      <c r="M229" s="15">
        <v>33</v>
      </c>
      <c r="N229" s="15">
        <v>24</v>
      </c>
      <c r="O229" s="15">
        <v>83</v>
      </c>
      <c r="P229" s="15">
        <v>65</v>
      </c>
      <c r="Q229" s="15">
        <v>57</v>
      </c>
      <c r="R229" s="15">
        <v>72</v>
      </c>
    </row>
    <row r="230" spans="1:18" s="14" customFormat="1" ht="12" customHeight="1" x14ac:dyDescent="0.2">
      <c r="A230" s="46" t="s">
        <v>216</v>
      </c>
      <c r="B230" s="46"/>
      <c r="C230" s="15">
        <v>11</v>
      </c>
      <c r="D230" s="15">
        <v>19</v>
      </c>
      <c r="E230" s="15">
        <v>20</v>
      </c>
      <c r="F230" s="15">
        <v>18</v>
      </c>
      <c r="G230" s="15">
        <v>6</v>
      </c>
      <c r="H230" s="15">
        <v>10</v>
      </c>
      <c r="I230" s="15">
        <v>9</v>
      </c>
      <c r="J230" s="15">
        <v>7</v>
      </c>
      <c r="K230" s="15">
        <v>1</v>
      </c>
      <c r="L230" s="15">
        <v>2</v>
      </c>
      <c r="M230" s="15">
        <v>4</v>
      </c>
      <c r="N230" s="15">
        <v>4</v>
      </c>
      <c r="O230" s="15">
        <v>4</v>
      </c>
      <c r="P230" s="15">
        <v>7</v>
      </c>
      <c r="Q230" s="15">
        <v>7</v>
      </c>
      <c r="R230" s="15">
        <v>7</v>
      </c>
    </row>
    <row r="231" spans="1:18" s="14" customFormat="1" ht="12" customHeight="1" x14ac:dyDescent="0.2">
      <c r="A231" s="46" t="s">
        <v>217</v>
      </c>
      <c r="B231" s="46"/>
      <c r="C231" s="15">
        <v>91</v>
      </c>
      <c r="D231" s="15">
        <v>102</v>
      </c>
      <c r="E231" s="15">
        <v>91</v>
      </c>
      <c r="F231" s="15">
        <v>88</v>
      </c>
      <c r="G231" s="15">
        <v>43</v>
      </c>
      <c r="H231" s="15">
        <v>54</v>
      </c>
      <c r="I231" s="15">
        <v>43</v>
      </c>
      <c r="J231" s="15">
        <v>41</v>
      </c>
      <c r="K231" s="15">
        <v>18</v>
      </c>
      <c r="L231" s="15">
        <v>15</v>
      </c>
      <c r="M231" s="15">
        <v>14</v>
      </c>
      <c r="N231" s="15">
        <v>14</v>
      </c>
      <c r="O231" s="15">
        <v>30</v>
      </c>
      <c r="P231" s="15">
        <v>33</v>
      </c>
      <c r="Q231" s="15">
        <v>34</v>
      </c>
      <c r="R231" s="15">
        <v>33</v>
      </c>
    </row>
    <row r="232" spans="1:18" s="14" customFormat="1" ht="12" customHeight="1" x14ac:dyDescent="0.2">
      <c r="A232" s="47" t="s">
        <v>218</v>
      </c>
      <c r="B232" s="47"/>
      <c r="C232" s="20">
        <v>27</v>
      </c>
      <c r="D232" s="20">
        <v>19</v>
      </c>
      <c r="E232" s="20">
        <v>19</v>
      </c>
      <c r="F232" s="20">
        <v>18</v>
      </c>
      <c r="G232" s="20">
        <v>13</v>
      </c>
      <c r="H232" s="20">
        <v>12</v>
      </c>
      <c r="I232" s="20">
        <v>11</v>
      </c>
      <c r="J232" s="20">
        <v>10</v>
      </c>
      <c r="K232" s="20">
        <v>7</v>
      </c>
      <c r="L232" s="20">
        <v>4</v>
      </c>
      <c r="M232" s="20">
        <v>3</v>
      </c>
      <c r="N232" s="20">
        <v>3</v>
      </c>
      <c r="O232" s="20">
        <v>7</v>
      </c>
      <c r="P232" s="20">
        <v>3</v>
      </c>
      <c r="Q232" s="20">
        <v>5</v>
      </c>
      <c r="R232" s="20">
        <v>5</v>
      </c>
    </row>
    <row r="233" spans="1:18" s="14" customFormat="1" ht="12" customHeight="1" x14ac:dyDescent="0.2">
      <c r="A233" s="57"/>
      <c r="B233" s="57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1:18" s="14" customFormat="1" ht="12" customHeight="1" x14ac:dyDescent="0.2">
      <c r="A234" s="38" t="s">
        <v>219</v>
      </c>
      <c r="B234" s="38"/>
      <c r="C234" s="13">
        <f t="shared" ref="C234:J234" si="93">SUM(C235:C252)</f>
        <v>796</v>
      </c>
      <c r="D234" s="13">
        <f t="shared" si="93"/>
        <v>707</v>
      </c>
      <c r="E234" s="13">
        <f t="shared" si="93"/>
        <v>647</v>
      </c>
      <c r="F234" s="13">
        <f t="shared" si="93"/>
        <v>633</v>
      </c>
      <c r="G234" s="13">
        <f t="shared" si="93"/>
        <v>196</v>
      </c>
      <c r="H234" s="13">
        <f t="shared" si="93"/>
        <v>170</v>
      </c>
      <c r="I234" s="13">
        <f t="shared" si="93"/>
        <v>142</v>
      </c>
      <c r="J234" s="13">
        <f t="shared" si="93"/>
        <v>125</v>
      </c>
      <c r="K234" s="13">
        <f t="shared" ref="K234:R234" si="94">SUM(K235:K252)</f>
        <v>122</v>
      </c>
      <c r="L234" s="13">
        <f t="shared" si="94"/>
        <v>127</v>
      </c>
      <c r="M234" s="13">
        <f t="shared" si="94"/>
        <v>117</v>
      </c>
      <c r="N234" s="13">
        <f t="shared" si="94"/>
        <v>122</v>
      </c>
      <c r="O234" s="13">
        <f t="shared" si="94"/>
        <v>478</v>
      </c>
      <c r="P234" s="13">
        <f t="shared" si="94"/>
        <v>410</v>
      </c>
      <c r="Q234" s="13">
        <f t="shared" si="94"/>
        <v>388</v>
      </c>
      <c r="R234" s="13">
        <f t="shared" si="94"/>
        <v>386</v>
      </c>
    </row>
    <row r="235" spans="1:18" s="14" customFormat="1" ht="12" customHeight="1" x14ac:dyDescent="0.2">
      <c r="A235" s="46" t="s">
        <v>220</v>
      </c>
      <c r="B235" s="46"/>
      <c r="C235" s="15">
        <v>142</v>
      </c>
      <c r="D235" s="15">
        <v>128</v>
      </c>
      <c r="E235" s="15">
        <v>118</v>
      </c>
      <c r="F235" s="15">
        <v>118</v>
      </c>
      <c r="G235" s="15">
        <v>28</v>
      </c>
      <c r="H235" s="15">
        <v>22</v>
      </c>
      <c r="I235" s="15">
        <v>24</v>
      </c>
      <c r="J235" s="15">
        <v>24</v>
      </c>
      <c r="K235" s="15">
        <v>19</v>
      </c>
      <c r="L235" s="15">
        <v>21</v>
      </c>
      <c r="M235" s="15">
        <v>21</v>
      </c>
      <c r="N235" s="15">
        <v>20</v>
      </c>
      <c r="O235" s="15">
        <v>95</v>
      </c>
      <c r="P235" s="15">
        <v>85</v>
      </c>
      <c r="Q235" s="15">
        <v>73</v>
      </c>
      <c r="R235" s="15">
        <v>74</v>
      </c>
    </row>
    <row r="236" spans="1:18" s="14" customFormat="1" ht="12" customHeight="1" x14ac:dyDescent="0.2">
      <c r="A236" s="46" t="s">
        <v>221</v>
      </c>
      <c r="B236" s="46"/>
      <c r="C236" s="15">
        <v>8</v>
      </c>
      <c r="D236" s="15">
        <v>9</v>
      </c>
      <c r="E236" s="15">
        <v>10</v>
      </c>
      <c r="F236" s="15">
        <v>9</v>
      </c>
      <c r="G236" s="15">
        <v>3</v>
      </c>
      <c r="H236" s="15">
        <v>6</v>
      </c>
      <c r="I236" s="15">
        <v>6</v>
      </c>
      <c r="J236" s="15">
        <v>5</v>
      </c>
      <c r="K236" s="15">
        <v>1</v>
      </c>
      <c r="L236" s="15">
        <v>0</v>
      </c>
      <c r="M236" s="15">
        <v>0</v>
      </c>
      <c r="N236" s="15">
        <v>0</v>
      </c>
      <c r="O236" s="15">
        <v>4</v>
      </c>
      <c r="P236" s="15">
        <v>3</v>
      </c>
      <c r="Q236" s="15">
        <v>4</v>
      </c>
      <c r="R236" s="15">
        <v>4</v>
      </c>
    </row>
    <row r="237" spans="1:18" s="14" customFormat="1" ht="12" customHeight="1" x14ac:dyDescent="0.2">
      <c r="A237" s="46" t="s">
        <v>222</v>
      </c>
      <c r="B237" s="46"/>
      <c r="C237" s="15">
        <v>15</v>
      </c>
      <c r="D237" s="15">
        <v>12</v>
      </c>
      <c r="E237" s="15">
        <v>7</v>
      </c>
      <c r="F237" s="15">
        <v>7</v>
      </c>
      <c r="G237" s="15">
        <v>5</v>
      </c>
      <c r="H237" s="15">
        <v>5</v>
      </c>
      <c r="I237" s="15">
        <v>1</v>
      </c>
      <c r="J237" s="15">
        <v>1</v>
      </c>
      <c r="K237" s="15">
        <v>2</v>
      </c>
      <c r="L237" s="15">
        <v>2</v>
      </c>
      <c r="M237" s="15">
        <v>2</v>
      </c>
      <c r="N237" s="15">
        <v>2</v>
      </c>
      <c r="O237" s="15">
        <v>8</v>
      </c>
      <c r="P237" s="15">
        <v>5</v>
      </c>
      <c r="Q237" s="15">
        <v>4</v>
      </c>
      <c r="R237" s="15">
        <v>4</v>
      </c>
    </row>
    <row r="238" spans="1:18" s="14" customFormat="1" ht="12" customHeight="1" x14ac:dyDescent="0.2">
      <c r="A238" s="46" t="s">
        <v>223</v>
      </c>
      <c r="B238" s="46"/>
      <c r="C238" s="15">
        <v>60</v>
      </c>
      <c r="D238" s="15">
        <v>61</v>
      </c>
      <c r="E238" s="15">
        <v>51</v>
      </c>
      <c r="F238" s="15">
        <v>50</v>
      </c>
      <c r="G238" s="15">
        <v>3</v>
      </c>
      <c r="H238" s="15">
        <v>4</v>
      </c>
      <c r="I238" s="15">
        <v>2</v>
      </c>
      <c r="J238" s="15">
        <v>2</v>
      </c>
      <c r="K238" s="15">
        <v>13</v>
      </c>
      <c r="L238" s="15">
        <v>12</v>
      </c>
      <c r="M238" s="15">
        <v>13</v>
      </c>
      <c r="N238" s="15">
        <v>12</v>
      </c>
      <c r="O238" s="15">
        <v>44</v>
      </c>
      <c r="P238" s="15">
        <v>45</v>
      </c>
      <c r="Q238" s="15">
        <v>36</v>
      </c>
      <c r="R238" s="15">
        <v>36</v>
      </c>
    </row>
    <row r="239" spans="1:18" s="14" customFormat="1" ht="12" customHeight="1" x14ac:dyDescent="0.2">
      <c r="A239" s="46" t="s">
        <v>224</v>
      </c>
      <c r="B239" s="46"/>
      <c r="C239" s="15">
        <v>9</v>
      </c>
      <c r="D239" s="15">
        <v>6</v>
      </c>
      <c r="E239" s="15">
        <v>4</v>
      </c>
      <c r="F239" s="15">
        <v>4</v>
      </c>
      <c r="G239" s="15">
        <v>4</v>
      </c>
      <c r="H239" s="15">
        <v>3</v>
      </c>
      <c r="I239" s="15">
        <v>3</v>
      </c>
      <c r="J239" s="15">
        <v>3</v>
      </c>
      <c r="K239" s="15">
        <v>1</v>
      </c>
      <c r="L239" s="15">
        <v>1</v>
      </c>
      <c r="M239" s="15">
        <v>0</v>
      </c>
      <c r="N239" s="15">
        <v>0</v>
      </c>
      <c r="O239" s="15">
        <v>4</v>
      </c>
      <c r="P239" s="15">
        <v>2</v>
      </c>
      <c r="Q239" s="15">
        <v>1</v>
      </c>
      <c r="R239" s="15">
        <v>1</v>
      </c>
    </row>
    <row r="240" spans="1:18" s="14" customFormat="1" ht="12" customHeight="1" x14ac:dyDescent="0.2">
      <c r="A240" s="46" t="s">
        <v>225</v>
      </c>
      <c r="B240" s="46"/>
      <c r="C240" s="15">
        <v>7</v>
      </c>
      <c r="D240" s="15">
        <v>5</v>
      </c>
      <c r="E240" s="15">
        <v>7</v>
      </c>
      <c r="F240" s="15">
        <v>5</v>
      </c>
      <c r="G240" s="15">
        <v>2</v>
      </c>
      <c r="H240" s="15">
        <v>0</v>
      </c>
      <c r="I240" s="15">
        <v>1</v>
      </c>
      <c r="J240" s="15">
        <v>1</v>
      </c>
      <c r="K240" s="15">
        <v>0</v>
      </c>
      <c r="L240" s="15">
        <v>0</v>
      </c>
      <c r="M240" s="15">
        <v>0</v>
      </c>
      <c r="N240" s="15">
        <v>0</v>
      </c>
      <c r="O240" s="15">
        <v>5</v>
      </c>
      <c r="P240" s="15">
        <v>5</v>
      </c>
      <c r="Q240" s="15">
        <v>6</v>
      </c>
      <c r="R240" s="15">
        <v>4</v>
      </c>
    </row>
    <row r="241" spans="1:18" s="14" customFormat="1" ht="12" customHeight="1" x14ac:dyDescent="0.2">
      <c r="A241" s="46" t="s">
        <v>226</v>
      </c>
      <c r="B241" s="46"/>
      <c r="C241" s="15">
        <v>12</v>
      </c>
      <c r="D241" s="15">
        <v>10</v>
      </c>
      <c r="E241" s="15">
        <v>10</v>
      </c>
      <c r="F241" s="15">
        <v>9</v>
      </c>
      <c r="G241" s="15">
        <v>7</v>
      </c>
      <c r="H241" s="15">
        <v>7</v>
      </c>
      <c r="I241" s="15">
        <v>7</v>
      </c>
      <c r="J241" s="15">
        <v>5</v>
      </c>
      <c r="K241" s="15">
        <v>3</v>
      </c>
      <c r="L241" s="15">
        <v>2</v>
      </c>
      <c r="M241" s="15">
        <v>1</v>
      </c>
      <c r="N241" s="15">
        <v>1</v>
      </c>
      <c r="O241" s="15">
        <v>2</v>
      </c>
      <c r="P241" s="15">
        <v>1</v>
      </c>
      <c r="Q241" s="15">
        <v>2</v>
      </c>
      <c r="R241" s="15">
        <v>3</v>
      </c>
    </row>
    <row r="242" spans="1:18" s="14" customFormat="1" ht="12" customHeight="1" x14ac:dyDescent="0.2">
      <c r="A242" s="46" t="s">
        <v>227</v>
      </c>
      <c r="B242" s="46"/>
      <c r="C242" s="15">
        <v>35</v>
      </c>
      <c r="D242" s="15">
        <v>33</v>
      </c>
      <c r="E242" s="15">
        <v>26</v>
      </c>
      <c r="F242" s="15">
        <v>23</v>
      </c>
      <c r="G242" s="15">
        <v>19</v>
      </c>
      <c r="H242" s="15">
        <v>16</v>
      </c>
      <c r="I242" s="15">
        <v>11</v>
      </c>
      <c r="J242" s="15">
        <v>8</v>
      </c>
      <c r="K242" s="15">
        <v>5</v>
      </c>
      <c r="L242" s="15">
        <v>6</v>
      </c>
      <c r="M242" s="15">
        <v>5</v>
      </c>
      <c r="N242" s="15">
        <v>6</v>
      </c>
      <c r="O242" s="15">
        <v>11</v>
      </c>
      <c r="P242" s="15">
        <v>11</v>
      </c>
      <c r="Q242" s="15">
        <v>10</v>
      </c>
      <c r="R242" s="15">
        <v>9</v>
      </c>
    </row>
    <row r="243" spans="1:18" s="14" customFormat="1" ht="12" customHeight="1" x14ac:dyDescent="0.2">
      <c r="A243" s="46" t="s">
        <v>228</v>
      </c>
      <c r="B243" s="46"/>
      <c r="C243" s="15">
        <v>14</v>
      </c>
      <c r="D243" s="15">
        <v>14</v>
      </c>
      <c r="E243" s="15">
        <v>10</v>
      </c>
      <c r="F243" s="15">
        <v>9</v>
      </c>
      <c r="G243" s="15">
        <v>7</v>
      </c>
      <c r="H243" s="15">
        <v>6</v>
      </c>
      <c r="I243" s="15">
        <v>4</v>
      </c>
      <c r="J243" s="15">
        <v>3</v>
      </c>
      <c r="K243" s="15">
        <v>1</v>
      </c>
      <c r="L243" s="15">
        <v>1</v>
      </c>
      <c r="M243" s="15">
        <v>1</v>
      </c>
      <c r="N243" s="15">
        <v>1</v>
      </c>
      <c r="O243" s="15">
        <v>6</v>
      </c>
      <c r="P243" s="15">
        <v>7</v>
      </c>
      <c r="Q243" s="15">
        <v>5</v>
      </c>
      <c r="R243" s="15">
        <v>5</v>
      </c>
    </row>
    <row r="244" spans="1:18" s="14" customFormat="1" ht="12" customHeight="1" x14ac:dyDescent="0.2">
      <c r="A244" s="46" t="s">
        <v>229</v>
      </c>
      <c r="B244" s="46"/>
      <c r="C244" s="15">
        <v>187</v>
      </c>
      <c r="D244" s="15">
        <v>156</v>
      </c>
      <c r="E244" s="15">
        <v>140</v>
      </c>
      <c r="F244" s="15">
        <v>135</v>
      </c>
      <c r="G244" s="15">
        <v>31</v>
      </c>
      <c r="H244" s="15">
        <v>26</v>
      </c>
      <c r="I244" s="15">
        <v>19</v>
      </c>
      <c r="J244" s="15">
        <v>15</v>
      </c>
      <c r="K244" s="15">
        <v>31</v>
      </c>
      <c r="L244" s="15">
        <v>26</v>
      </c>
      <c r="M244" s="15">
        <v>22</v>
      </c>
      <c r="N244" s="15">
        <v>24</v>
      </c>
      <c r="O244" s="15">
        <v>125</v>
      </c>
      <c r="P244" s="15">
        <v>104</v>
      </c>
      <c r="Q244" s="15">
        <v>99</v>
      </c>
      <c r="R244" s="15">
        <v>96</v>
      </c>
    </row>
    <row r="245" spans="1:18" s="14" customFormat="1" ht="12" customHeight="1" x14ac:dyDescent="0.2">
      <c r="A245" s="46" t="s">
        <v>230</v>
      </c>
      <c r="B245" s="46"/>
      <c r="C245" s="15">
        <v>58</v>
      </c>
      <c r="D245" s="15">
        <v>59</v>
      </c>
      <c r="E245" s="15">
        <v>51</v>
      </c>
      <c r="F245" s="15">
        <v>54</v>
      </c>
      <c r="G245" s="15">
        <v>13</v>
      </c>
      <c r="H245" s="15">
        <v>18</v>
      </c>
      <c r="I245" s="15">
        <v>14</v>
      </c>
      <c r="J245" s="15">
        <v>11</v>
      </c>
      <c r="K245" s="15">
        <v>9</v>
      </c>
      <c r="L245" s="15">
        <v>13</v>
      </c>
      <c r="M245" s="15">
        <v>11</v>
      </c>
      <c r="N245" s="15">
        <v>15</v>
      </c>
      <c r="O245" s="15">
        <v>36</v>
      </c>
      <c r="P245" s="15">
        <v>28</v>
      </c>
      <c r="Q245" s="15">
        <v>26</v>
      </c>
      <c r="R245" s="15">
        <v>28</v>
      </c>
    </row>
    <row r="246" spans="1:18" s="14" customFormat="1" ht="12" customHeight="1" x14ac:dyDescent="0.2">
      <c r="A246" s="46" t="s">
        <v>231</v>
      </c>
      <c r="B246" s="46"/>
      <c r="C246" s="15">
        <v>10</v>
      </c>
      <c r="D246" s="15">
        <v>10</v>
      </c>
      <c r="E246" s="15">
        <v>8</v>
      </c>
      <c r="F246" s="15">
        <v>8</v>
      </c>
      <c r="G246" s="15">
        <v>3</v>
      </c>
      <c r="H246" s="15">
        <v>3</v>
      </c>
      <c r="I246" s="15">
        <v>2</v>
      </c>
      <c r="J246" s="15">
        <v>1</v>
      </c>
      <c r="K246" s="15">
        <v>1</v>
      </c>
      <c r="L246" s="15">
        <v>2</v>
      </c>
      <c r="M246" s="15">
        <v>1</v>
      </c>
      <c r="N246" s="15">
        <v>1</v>
      </c>
      <c r="O246" s="15">
        <v>6</v>
      </c>
      <c r="P246" s="15">
        <v>5</v>
      </c>
      <c r="Q246" s="15">
        <v>5</v>
      </c>
      <c r="R246" s="15">
        <v>6</v>
      </c>
    </row>
    <row r="247" spans="1:18" s="14" customFormat="1" ht="12" customHeight="1" x14ac:dyDescent="0.2">
      <c r="A247" s="46" t="s">
        <v>232</v>
      </c>
      <c r="B247" s="46"/>
      <c r="C247" s="15">
        <v>18</v>
      </c>
      <c r="D247" s="15">
        <v>12</v>
      </c>
      <c r="E247" s="15">
        <v>12</v>
      </c>
      <c r="F247" s="15">
        <v>12</v>
      </c>
      <c r="G247" s="15">
        <v>9</v>
      </c>
      <c r="H247" s="15">
        <v>7</v>
      </c>
      <c r="I247" s="15">
        <v>7</v>
      </c>
      <c r="J247" s="15">
        <v>8</v>
      </c>
      <c r="K247" s="15">
        <v>1</v>
      </c>
      <c r="L247" s="15">
        <v>0</v>
      </c>
      <c r="M247" s="15">
        <v>0</v>
      </c>
      <c r="N247" s="15">
        <v>0</v>
      </c>
      <c r="O247" s="15">
        <v>8</v>
      </c>
      <c r="P247" s="15">
        <v>5</v>
      </c>
      <c r="Q247" s="15">
        <v>5</v>
      </c>
      <c r="R247" s="15">
        <v>4</v>
      </c>
    </row>
    <row r="248" spans="1:18" s="14" customFormat="1" ht="12" customHeight="1" x14ac:dyDescent="0.2">
      <c r="A248" s="46" t="s">
        <v>233</v>
      </c>
      <c r="B248" s="46"/>
      <c r="C248" s="15">
        <v>26</v>
      </c>
      <c r="D248" s="15">
        <v>21</v>
      </c>
      <c r="E248" s="15">
        <v>23</v>
      </c>
      <c r="F248" s="15">
        <v>26</v>
      </c>
      <c r="G248" s="15">
        <v>9</v>
      </c>
      <c r="H248" s="15">
        <v>5</v>
      </c>
      <c r="I248" s="15">
        <v>5</v>
      </c>
      <c r="J248" s="15">
        <v>5</v>
      </c>
      <c r="K248" s="15">
        <v>4</v>
      </c>
      <c r="L248" s="15">
        <v>5</v>
      </c>
      <c r="M248" s="15">
        <v>5</v>
      </c>
      <c r="N248" s="15">
        <v>7</v>
      </c>
      <c r="O248" s="15">
        <v>13</v>
      </c>
      <c r="P248" s="15">
        <v>11</v>
      </c>
      <c r="Q248" s="15">
        <v>13</v>
      </c>
      <c r="R248" s="15">
        <v>14</v>
      </c>
    </row>
    <row r="249" spans="1:18" s="14" customFormat="1" ht="12" customHeight="1" x14ac:dyDescent="0.2">
      <c r="A249" s="46" t="s">
        <v>234</v>
      </c>
      <c r="B249" s="46"/>
      <c r="C249" s="15">
        <v>37</v>
      </c>
      <c r="D249" s="15">
        <v>32</v>
      </c>
      <c r="E249" s="15">
        <v>36</v>
      </c>
      <c r="F249" s="15">
        <v>36</v>
      </c>
      <c r="G249" s="15">
        <v>6</v>
      </c>
      <c r="H249" s="15">
        <v>5</v>
      </c>
      <c r="I249" s="15">
        <v>4</v>
      </c>
      <c r="J249" s="15">
        <v>4</v>
      </c>
      <c r="K249" s="15">
        <v>6</v>
      </c>
      <c r="L249" s="15">
        <v>7</v>
      </c>
      <c r="M249" s="15">
        <v>9</v>
      </c>
      <c r="N249" s="15">
        <v>9</v>
      </c>
      <c r="O249" s="15">
        <v>25</v>
      </c>
      <c r="P249" s="15">
        <v>20</v>
      </c>
      <c r="Q249" s="15">
        <v>23</v>
      </c>
      <c r="R249" s="15">
        <v>23</v>
      </c>
    </row>
    <row r="250" spans="1:18" s="14" customFormat="1" ht="12" customHeight="1" x14ac:dyDescent="0.2">
      <c r="A250" s="46" t="s">
        <v>235</v>
      </c>
      <c r="B250" s="46"/>
      <c r="C250" s="15">
        <v>35</v>
      </c>
      <c r="D250" s="15">
        <v>34</v>
      </c>
      <c r="E250" s="15">
        <v>32</v>
      </c>
      <c r="F250" s="15">
        <v>24</v>
      </c>
      <c r="G250" s="15">
        <v>7</v>
      </c>
      <c r="H250" s="15">
        <v>7</v>
      </c>
      <c r="I250" s="15">
        <v>5</v>
      </c>
      <c r="J250" s="15">
        <v>3</v>
      </c>
      <c r="K250" s="15">
        <v>11</v>
      </c>
      <c r="L250" s="15">
        <v>11</v>
      </c>
      <c r="M250" s="15">
        <v>11</v>
      </c>
      <c r="N250" s="15">
        <v>10</v>
      </c>
      <c r="O250" s="15">
        <v>17</v>
      </c>
      <c r="P250" s="15">
        <v>16</v>
      </c>
      <c r="Q250" s="15">
        <v>16</v>
      </c>
      <c r="R250" s="15">
        <v>11</v>
      </c>
    </row>
    <row r="251" spans="1:18" s="14" customFormat="1" ht="12" customHeight="1" x14ac:dyDescent="0.2">
      <c r="A251" s="46" t="s">
        <v>236</v>
      </c>
      <c r="B251" s="46"/>
      <c r="C251" s="15">
        <v>111</v>
      </c>
      <c r="D251" s="15">
        <v>97</v>
      </c>
      <c r="E251" s="15">
        <v>96</v>
      </c>
      <c r="F251" s="15">
        <v>100</v>
      </c>
      <c r="G251" s="15">
        <v>36</v>
      </c>
      <c r="H251" s="15">
        <v>27</v>
      </c>
      <c r="I251" s="15">
        <v>24</v>
      </c>
      <c r="J251" s="15">
        <v>24</v>
      </c>
      <c r="K251" s="15">
        <v>13</v>
      </c>
      <c r="L251" s="15">
        <v>17</v>
      </c>
      <c r="M251" s="15">
        <v>14</v>
      </c>
      <c r="N251" s="15">
        <v>14</v>
      </c>
      <c r="O251" s="15">
        <v>62</v>
      </c>
      <c r="P251" s="15">
        <v>53</v>
      </c>
      <c r="Q251" s="15">
        <v>58</v>
      </c>
      <c r="R251" s="15">
        <v>62</v>
      </c>
    </row>
    <row r="252" spans="1:18" s="14" customFormat="1" ht="12" customHeight="1" x14ac:dyDescent="0.2">
      <c r="A252" s="47" t="s">
        <v>237</v>
      </c>
      <c r="B252" s="47"/>
      <c r="C252" s="20">
        <v>12</v>
      </c>
      <c r="D252" s="20">
        <v>8</v>
      </c>
      <c r="E252" s="20">
        <v>6</v>
      </c>
      <c r="F252" s="20">
        <v>4</v>
      </c>
      <c r="G252" s="20">
        <v>4</v>
      </c>
      <c r="H252" s="20">
        <v>3</v>
      </c>
      <c r="I252" s="20">
        <v>3</v>
      </c>
      <c r="J252" s="20">
        <v>2</v>
      </c>
      <c r="K252" s="20">
        <v>1</v>
      </c>
      <c r="L252" s="20">
        <v>1</v>
      </c>
      <c r="M252" s="20">
        <v>1</v>
      </c>
      <c r="N252" s="20">
        <v>0</v>
      </c>
      <c r="O252" s="20">
        <v>7</v>
      </c>
      <c r="P252" s="20">
        <v>4</v>
      </c>
      <c r="Q252" s="20">
        <v>2</v>
      </c>
      <c r="R252" s="20">
        <v>2</v>
      </c>
    </row>
    <row r="253" spans="1:18" s="14" customFormat="1" ht="12" customHeight="1" x14ac:dyDescent="0.2">
      <c r="A253" s="57"/>
      <c r="B253" s="57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:18" s="14" customFormat="1" ht="12" customHeight="1" x14ac:dyDescent="0.2">
      <c r="A254" s="38" t="s">
        <v>238</v>
      </c>
      <c r="B254" s="38"/>
      <c r="C254" s="13">
        <f t="shared" ref="C254:J254" si="95">SUM(C255:C262)</f>
        <v>20979</v>
      </c>
      <c r="D254" s="13">
        <f t="shared" si="95"/>
        <v>20896</v>
      </c>
      <c r="E254" s="13">
        <f t="shared" si="95"/>
        <v>20447</v>
      </c>
      <c r="F254" s="13">
        <f t="shared" si="95"/>
        <v>21553</v>
      </c>
      <c r="G254" s="13">
        <f t="shared" si="95"/>
        <v>1648</v>
      </c>
      <c r="H254" s="13">
        <f t="shared" si="95"/>
        <v>1572</v>
      </c>
      <c r="I254" s="13">
        <f t="shared" si="95"/>
        <v>1176</v>
      </c>
      <c r="J254" s="13">
        <f t="shared" si="95"/>
        <v>1143</v>
      </c>
      <c r="K254" s="13">
        <f>SUM(K255:K262)</f>
        <v>3602</v>
      </c>
      <c r="L254" s="13">
        <f t="shared" ref="L254:R254" si="96">SUM(L255:L262)</f>
        <v>3413</v>
      </c>
      <c r="M254" s="13">
        <f t="shared" si="96"/>
        <v>3450</v>
      </c>
      <c r="N254" s="13">
        <f t="shared" si="96"/>
        <v>3564</v>
      </c>
      <c r="O254" s="13">
        <f t="shared" si="96"/>
        <v>15729</v>
      </c>
      <c r="P254" s="13">
        <f t="shared" si="96"/>
        <v>15911</v>
      </c>
      <c r="Q254" s="13">
        <f t="shared" si="96"/>
        <v>15821</v>
      </c>
      <c r="R254" s="13">
        <f t="shared" si="96"/>
        <v>16846</v>
      </c>
    </row>
    <row r="255" spans="1:18" s="14" customFormat="1" ht="12" customHeight="1" x14ac:dyDescent="0.2">
      <c r="A255" s="46" t="s">
        <v>239</v>
      </c>
      <c r="B255" s="46"/>
      <c r="C255" s="15">
        <f t="shared" ref="C255:J255" si="97">SUM(C58:C81)</f>
        <v>3065</v>
      </c>
      <c r="D255" s="15">
        <f t="shared" si="97"/>
        <v>3143</v>
      </c>
      <c r="E255" s="15">
        <f t="shared" si="97"/>
        <v>3183</v>
      </c>
      <c r="F255" s="15">
        <f t="shared" si="97"/>
        <v>3444</v>
      </c>
      <c r="G255" s="15">
        <f t="shared" si="97"/>
        <v>216</v>
      </c>
      <c r="H255" s="15">
        <f t="shared" si="97"/>
        <v>244</v>
      </c>
      <c r="I255" s="15">
        <f t="shared" si="97"/>
        <v>181</v>
      </c>
      <c r="J255" s="15">
        <f t="shared" si="97"/>
        <v>181</v>
      </c>
      <c r="K255" s="15">
        <f>SUM(K58:K81)</f>
        <v>558</v>
      </c>
      <c r="L255" s="15">
        <f t="shared" ref="L255:R255" si="98">SUM(L58:L81)</f>
        <v>542</v>
      </c>
      <c r="M255" s="15">
        <f t="shared" si="98"/>
        <v>570</v>
      </c>
      <c r="N255" s="15">
        <f t="shared" si="98"/>
        <v>600</v>
      </c>
      <c r="O255" s="15">
        <f t="shared" si="98"/>
        <v>2291</v>
      </c>
      <c r="P255" s="15">
        <f t="shared" si="98"/>
        <v>2357</v>
      </c>
      <c r="Q255" s="15">
        <f t="shared" si="98"/>
        <v>2432</v>
      </c>
      <c r="R255" s="15">
        <f t="shared" si="98"/>
        <v>2663</v>
      </c>
    </row>
    <row r="256" spans="1:18" s="14" customFormat="1" ht="12" customHeight="1" x14ac:dyDescent="0.2">
      <c r="A256" s="46" t="s">
        <v>240</v>
      </c>
      <c r="B256" s="46"/>
      <c r="C256" s="15">
        <f t="shared" ref="C256:J256" si="99">SUM(C84:C146)</f>
        <v>8890</v>
      </c>
      <c r="D256" s="15">
        <f t="shared" si="99"/>
        <v>9045</v>
      </c>
      <c r="E256" s="15">
        <f t="shared" si="99"/>
        <v>8897</v>
      </c>
      <c r="F256" s="15">
        <f t="shared" si="99"/>
        <v>9589</v>
      </c>
      <c r="G256" s="15">
        <f t="shared" si="99"/>
        <v>302</v>
      </c>
      <c r="H256" s="15">
        <f t="shared" si="99"/>
        <v>282</v>
      </c>
      <c r="I256" s="15">
        <f t="shared" si="99"/>
        <v>185</v>
      </c>
      <c r="J256" s="15">
        <f t="shared" si="99"/>
        <v>193</v>
      </c>
      <c r="K256" s="15">
        <f>SUM(K84:K146)</f>
        <v>1435</v>
      </c>
      <c r="L256" s="15">
        <f t="shared" ref="L256:R256" si="100">SUM(L84:L146)</f>
        <v>1343</v>
      </c>
      <c r="M256" s="15">
        <f t="shared" si="100"/>
        <v>1342</v>
      </c>
      <c r="N256" s="15">
        <f t="shared" si="100"/>
        <v>1395</v>
      </c>
      <c r="O256" s="15">
        <f t="shared" si="100"/>
        <v>7153</v>
      </c>
      <c r="P256" s="15">
        <f t="shared" si="100"/>
        <v>7420</v>
      </c>
      <c r="Q256" s="15">
        <f t="shared" si="100"/>
        <v>7370</v>
      </c>
      <c r="R256" s="15">
        <f t="shared" si="100"/>
        <v>8001</v>
      </c>
    </row>
    <row r="257" spans="1:18" s="14" customFormat="1" ht="12" customHeight="1" x14ac:dyDescent="0.2">
      <c r="A257" s="46" t="s">
        <v>241</v>
      </c>
      <c r="B257" s="46"/>
      <c r="C257" s="15">
        <f t="shared" ref="C257:J257" si="101">SUM(C149:C187)</f>
        <v>4035</v>
      </c>
      <c r="D257" s="15">
        <f t="shared" si="101"/>
        <v>3910</v>
      </c>
      <c r="E257" s="15">
        <f t="shared" si="101"/>
        <v>3727</v>
      </c>
      <c r="F257" s="15">
        <f t="shared" si="101"/>
        <v>3834</v>
      </c>
      <c r="G257" s="15">
        <f t="shared" si="101"/>
        <v>310</v>
      </c>
      <c r="H257" s="15">
        <f t="shared" si="101"/>
        <v>294</v>
      </c>
      <c r="I257" s="15">
        <f t="shared" si="101"/>
        <v>202</v>
      </c>
      <c r="J257" s="15">
        <f t="shared" si="101"/>
        <v>198</v>
      </c>
      <c r="K257" s="15">
        <f>SUM(K149:K187)</f>
        <v>720</v>
      </c>
      <c r="L257" s="15">
        <f t="shared" ref="L257:R257" si="102">SUM(L149:L187)</f>
        <v>676</v>
      </c>
      <c r="M257" s="15">
        <f t="shared" si="102"/>
        <v>653</v>
      </c>
      <c r="N257" s="15">
        <f t="shared" si="102"/>
        <v>684</v>
      </c>
      <c r="O257" s="15">
        <f t="shared" si="102"/>
        <v>3005</v>
      </c>
      <c r="P257" s="15">
        <f t="shared" si="102"/>
        <v>2940</v>
      </c>
      <c r="Q257" s="15">
        <f t="shared" si="102"/>
        <v>2872</v>
      </c>
      <c r="R257" s="15">
        <f t="shared" si="102"/>
        <v>2952</v>
      </c>
    </row>
    <row r="258" spans="1:18" s="14" customFormat="1" ht="12" customHeight="1" x14ac:dyDescent="0.2">
      <c r="A258" s="46" t="s">
        <v>242</v>
      </c>
      <c r="B258" s="46"/>
      <c r="C258" s="15">
        <f t="shared" ref="C258:J258" si="103">SUM(C190:C197)</f>
        <v>470</v>
      </c>
      <c r="D258" s="15">
        <f t="shared" si="103"/>
        <v>404</v>
      </c>
      <c r="E258" s="15">
        <f t="shared" si="103"/>
        <v>373</v>
      </c>
      <c r="F258" s="15">
        <f t="shared" si="103"/>
        <v>369</v>
      </c>
      <c r="G258" s="15">
        <f t="shared" si="103"/>
        <v>123</v>
      </c>
      <c r="H258" s="15">
        <f t="shared" si="103"/>
        <v>90</v>
      </c>
      <c r="I258" s="15">
        <f t="shared" si="103"/>
        <v>80</v>
      </c>
      <c r="J258" s="15">
        <f t="shared" si="103"/>
        <v>81</v>
      </c>
      <c r="K258" s="15">
        <f>SUM(K190:K197)</f>
        <v>102</v>
      </c>
      <c r="L258" s="15">
        <f t="shared" ref="L258:R258" si="104">SUM(L190:L197)</f>
        <v>80</v>
      </c>
      <c r="M258" s="15">
        <f t="shared" si="104"/>
        <v>87</v>
      </c>
      <c r="N258" s="15">
        <f t="shared" si="104"/>
        <v>90</v>
      </c>
      <c r="O258" s="15">
        <f t="shared" si="104"/>
        <v>245</v>
      </c>
      <c r="P258" s="15">
        <f t="shared" si="104"/>
        <v>234</v>
      </c>
      <c r="Q258" s="15">
        <f t="shared" si="104"/>
        <v>206</v>
      </c>
      <c r="R258" s="15">
        <f t="shared" si="104"/>
        <v>198</v>
      </c>
    </row>
    <row r="259" spans="1:18" s="14" customFormat="1" ht="12" customHeight="1" x14ac:dyDescent="0.2">
      <c r="A259" s="46" t="s">
        <v>243</v>
      </c>
      <c r="B259" s="46"/>
      <c r="C259" s="15">
        <f t="shared" ref="C259:J259" si="105">SUM(C200:C217)</f>
        <v>2588</v>
      </c>
      <c r="D259" s="15">
        <f t="shared" si="105"/>
        <v>2622</v>
      </c>
      <c r="E259" s="15">
        <f t="shared" si="105"/>
        <v>2617</v>
      </c>
      <c r="F259" s="15">
        <f t="shared" si="105"/>
        <v>2666</v>
      </c>
      <c r="G259" s="15">
        <f t="shared" si="105"/>
        <v>221</v>
      </c>
      <c r="H259" s="15">
        <f t="shared" si="105"/>
        <v>216</v>
      </c>
      <c r="I259" s="15">
        <f t="shared" si="105"/>
        <v>162</v>
      </c>
      <c r="J259" s="15">
        <f t="shared" si="105"/>
        <v>150</v>
      </c>
      <c r="K259" s="15">
        <f>SUM(K200:K217)</f>
        <v>426</v>
      </c>
      <c r="L259" s="15">
        <f t="shared" ref="L259:R259" si="106">SUM(L200:L217)</f>
        <v>413</v>
      </c>
      <c r="M259" s="15">
        <f t="shared" si="106"/>
        <v>440</v>
      </c>
      <c r="N259" s="15">
        <f t="shared" si="106"/>
        <v>440</v>
      </c>
      <c r="O259" s="15">
        <f t="shared" si="106"/>
        <v>1941</v>
      </c>
      <c r="P259" s="15">
        <f t="shared" si="106"/>
        <v>1993</v>
      </c>
      <c r="Q259" s="15">
        <f t="shared" si="106"/>
        <v>2015</v>
      </c>
      <c r="R259" s="15">
        <f t="shared" si="106"/>
        <v>2076</v>
      </c>
    </row>
    <row r="260" spans="1:18" s="14" customFormat="1" ht="12" customHeight="1" x14ac:dyDescent="0.2">
      <c r="A260" s="46" t="s">
        <v>244</v>
      </c>
      <c r="B260" s="46"/>
      <c r="C260" s="15">
        <f t="shared" ref="C260:J260" si="107">SUM(C220:C225)</f>
        <v>681</v>
      </c>
      <c r="D260" s="15">
        <f t="shared" si="107"/>
        <v>629</v>
      </c>
      <c r="E260" s="15">
        <f t="shared" si="107"/>
        <v>603</v>
      </c>
      <c r="F260" s="15">
        <f t="shared" si="107"/>
        <v>613</v>
      </c>
      <c r="G260" s="15">
        <f t="shared" si="107"/>
        <v>96</v>
      </c>
      <c r="H260" s="15">
        <f t="shared" si="107"/>
        <v>91</v>
      </c>
      <c r="I260" s="15">
        <f t="shared" si="107"/>
        <v>70</v>
      </c>
      <c r="J260" s="15">
        <f t="shared" si="107"/>
        <v>68</v>
      </c>
      <c r="K260" s="15">
        <f>SUM(K220:K225)</f>
        <v>162</v>
      </c>
      <c r="L260" s="15">
        <f t="shared" ref="L260:R260" si="108">SUM(L220:L225)</f>
        <v>157</v>
      </c>
      <c r="M260" s="15">
        <f t="shared" si="108"/>
        <v>161</v>
      </c>
      <c r="N260" s="15">
        <f t="shared" si="108"/>
        <v>159</v>
      </c>
      <c r="O260" s="15">
        <f t="shared" si="108"/>
        <v>423</v>
      </c>
      <c r="P260" s="15">
        <f t="shared" si="108"/>
        <v>381</v>
      </c>
      <c r="Q260" s="15">
        <f t="shared" si="108"/>
        <v>372</v>
      </c>
      <c r="R260" s="15">
        <f t="shared" si="108"/>
        <v>386</v>
      </c>
    </row>
    <row r="261" spans="1:18" s="14" customFormat="1" ht="12" customHeight="1" x14ac:dyDescent="0.2">
      <c r="A261" s="46" t="s">
        <v>245</v>
      </c>
      <c r="B261" s="46"/>
      <c r="C261" s="15">
        <f t="shared" ref="C261:J261" si="109">SUM(C228:C232)</f>
        <v>454</v>
      </c>
      <c r="D261" s="15">
        <f t="shared" si="109"/>
        <v>436</v>
      </c>
      <c r="E261" s="15">
        <f t="shared" si="109"/>
        <v>400</v>
      </c>
      <c r="F261" s="15">
        <f t="shared" si="109"/>
        <v>405</v>
      </c>
      <c r="G261" s="15">
        <f t="shared" si="109"/>
        <v>184</v>
      </c>
      <c r="H261" s="15">
        <f t="shared" si="109"/>
        <v>185</v>
      </c>
      <c r="I261" s="15">
        <f t="shared" si="109"/>
        <v>154</v>
      </c>
      <c r="J261" s="15">
        <f t="shared" si="109"/>
        <v>147</v>
      </c>
      <c r="K261" s="15">
        <f>SUM(K228:K232)</f>
        <v>77</v>
      </c>
      <c r="L261" s="15">
        <f t="shared" ref="L261:R261" si="110">SUM(L228:L232)</f>
        <v>75</v>
      </c>
      <c r="M261" s="15">
        <f t="shared" si="110"/>
        <v>80</v>
      </c>
      <c r="N261" s="15">
        <f t="shared" si="110"/>
        <v>74</v>
      </c>
      <c r="O261" s="15">
        <f t="shared" si="110"/>
        <v>193</v>
      </c>
      <c r="P261" s="15">
        <f t="shared" si="110"/>
        <v>176</v>
      </c>
      <c r="Q261" s="15">
        <f t="shared" si="110"/>
        <v>166</v>
      </c>
      <c r="R261" s="15">
        <f t="shared" si="110"/>
        <v>184</v>
      </c>
    </row>
    <row r="262" spans="1:18" s="14" customFormat="1" ht="12" customHeight="1" x14ac:dyDescent="0.2">
      <c r="A262" s="47" t="s">
        <v>246</v>
      </c>
      <c r="B262" s="47"/>
      <c r="C262" s="20">
        <f t="shared" ref="C262:J262" si="111">SUM(C235:C252)</f>
        <v>796</v>
      </c>
      <c r="D262" s="20">
        <f t="shared" si="111"/>
        <v>707</v>
      </c>
      <c r="E262" s="20">
        <f t="shared" si="111"/>
        <v>647</v>
      </c>
      <c r="F262" s="20">
        <f t="shared" si="111"/>
        <v>633</v>
      </c>
      <c r="G262" s="20">
        <f t="shared" si="111"/>
        <v>196</v>
      </c>
      <c r="H262" s="20">
        <f t="shared" si="111"/>
        <v>170</v>
      </c>
      <c r="I262" s="20">
        <f t="shared" si="111"/>
        <v>142</v>
      </c>
      <c r="J262" s="20">
        <f t="shared" si="111"/>
        <v>125</v>
      </c>
      <c r="K262" s="20">
        <f>SUM(K235:K252)</f>
        <v>122</v>
      </c>
      <c r="L262" s="20">
        <f t="shared" ref="L262:R262" si="112">SUM(L235:L252)</f>
        <v>127</v>
      </c>
      <c r="M262" s="20">
        <f t="shared" si="112"/>
        <v>117</v>
      </c>
      <c r="N262" s="20">
        <f t="shared" si="112"/>
        <v>122</v>
      </c>
      <c r="O262" s="20">
        <f t="shared" si="112"/>
        <v>478</v>
      </c>
      <c r="P262" s="20">
        <f t="shared" si="112"/>
        <v>410</v>
      </c>
      <c r="Q262" s="20">
        <f t="shared" si="112"/>
        <v>388</v>
      </c>
      <c r="R262" s="20">
        <f t="shared" si="112"/>
        <v>386</v>
      </c>
    </row>
    <row r="263" spans="1:18" s="14" customFormat="1" ht="12" customHeight="1" x14ac:dyDescent="0.2">
      <c r="A263" s="57"/>
      <c r="B263" s="57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</row>
    <row r="264" spans="1:18" s="14" customFormat="1" ht="12" customHeight="1" x14ac:dyDescent="0.2">
      <c r="A264" s="38" t="s">
        <v>247</v>
      </c>
      <c r="B264" s="38"/>
      <c r="C264" s="13">
        <f t="shared" ref="C264:J264" si="113">SUM(C265:C268)</f>
        <v>17797</v>
      </c>
      <c r="D264" s="13">
        <f t="shared" si="113"/>
        <v>18054</v>
      </c>
      <c r="E264" s="13">
        <f t="shared" si="113"/>
        <v>17801</v>
      </c>
      <c r="F264" s="13">
        <f t="shared" si="113"/>
        <v>18863</v>
      </c>
      <c r="G264" s="13">
        <f t="shared" si="113"/>
        <v>866</v>
      </c>
      <c r="H264" s="13">
        <f t="shared" si="113"/>
        <v>888</v>
      </c>
      <c r="I264" s="13">
        <f t="shared" si="113"/>
        <v>612</v>
      </c>
      <c r="J264" s="13">
        <f t="shared" si="113"/>
        <v>616</v>
      </c>
      <c r="K264" s="13">
        <f>SUM(K265:K268)</f>
        <v>3037</v>
      </c>
      <c r="L264" s="13">
        <f t="shared" ref="L264:R264" si="114">SUM(L265:L268)</f>
        <v>2887</v>
      </c>
      <c r="M264" s="13">
        <f t="shared" si="114"/>
        <v>2923</v>
      </c>
      <c r="N264" s="13">
        <f t="shared" si="114"/>
        <v>3017</v>
      </c>
      <c r="O264" s="13">
        <f t="shared" si="114"/>
        <v>13894</v>
      </c>
      <c r="P264" s="13">
        <f t="shared" si="114"/>
        <v>14279</v>
      </c>
      <c r="Q264" s="13">
        <f t="shared" si="114"/>
        <v>14266</v>
      </c>
      <c r="R264" s="13">
        <f t="shared" si="114"/>
        <v>15230</v>
      </c>
    </row>
    <row r="265" spans="1:18" s="14" customFormat="1" ht="12" customHeight="1" x14ac:dyDescent="0.2">
      <c r="A265" s="46" t="s">
        <v>243</v>
      </c>
      <c r="B265" s="46"/>
      <c r="C265" s="15">
        <f t="shared" ref="C265:K265" si="115">C200+C201+C202+C203+C204+C205+C206+C207+C209+C212+C213+C215+C217+C221+C156+C214</f>
        <v>2694</v>
      </c>
      <c r="D265" s="15">
        <f t="shared" si="115"/>
        <v>2754</v>
      </c>
      <c r="E265" s="15">
        <f t="shared" si="115"/>
        <v>2741</v>
      </c>
      <c r="F265" s="15">
        <f t="shared" si="115"/>
        <v>2795</v>
      </c>
      <c r="G265" s="15">
        <f t="shared" si="115"/>
        <v>229</v>
      </c>
      <c r="H265" s="15">
        <f t="shared" si="115"/>
        <v>233</v>
      </c>
      <c r="I265" s="15">
        <f t="shared" si="115"/>
        <v>166</v>
      </c>
      <c r="J265" s="15">
        <f t="shared" si="115"/>
        <v>158</v>
      </c>
      <c r="K265" s="15">
        <f t="shared" si="115"/>
        <v>451</v>
      </c>
      <c r="L265" s="15">
        <f t="shared" ref="L265:R265" si="116">L200+L201+L202+L203+L204+L205+L206+L207+L209+L212+L213+L215+L217+L221+L156+L214</f>
        <v>442</v>
      </c>
      <c r="M265" s="15">
        <f t="shared" si="116"/>
        <v>472</v>
      </c>
      <c r="N265" s="15">
        <f t="shared" si="116"/>
        <v>464</v>
      </c>
      <c r="O265" s="15">
        <f t="shared" si="116"/>
        <v>2014</v>
      </c>
      <c r="P265" s="15">
        <f t="shared" si="116"/>
        <v>2079</v>
      </c>
      <c r="Q265" s="15">
        <f t="shared" si="116"/>
        <v>2103</v>
      </c>
      <c r="R265" s="15">
        <f t="shared" si="116"/>
        <v>2173</v>
      </c>
    </row>
    <row r="266" spans="1:18" s="14" customFormat="1" ht="12" customHeight="1" x14ac:dyDescent="0.2">
      <c r="A266" s="46" t="s">
        <v>248</v>
      </c>
      <c r="B266" s="46"/>
      <c r="C266" s="15">
        <f t="shared" ref="C266:K266" si="117">C58+C59+C60+C64+C65+C66+C67+C68+C69+C70+C72+C73+C75+C76+C77+C78+C79+C80+C81+C95</f>
        <v>3020</v>
      </c>
      <c r="D266" s="15">
        <f t="shared" si="117"/>
        <v>3102</v>
      </c>
      <c r="E266" s="15">
        <f t="shared" si="117"/>
        <v>3142</v>
      </c>
      <c r="F266" s="15">
        <f t="shared" si="117"/>
        <v>3393</v>
      </c>
      <c r="G266" s="15">
        <f t="shared" si="117"/>
        <v>183</v>
      </c>
      <c r="H266" s="15">
        <f t="shared" si="117"/>
        <v>217</v>
      </c>
      <c r="I266" s="15">
        <f t="shared" si="117"/>
        <v>153</v>
      </c>
      <c r="J266" s="15">
        <f t="shared" si="117"/>
        <v>153</v>
      </c>
      <c r="K266" s="15">
        <f t="shared" si="117"/>
        <v>554</v>
      </c>
      <c r="L266" s="15">
        <f t="shared" ref="L266:R266" si="118">L58+L59+L60+L64+L65+L66+L67+L68+L69+L70+L72+L73+L75+L76+L77+L78+L79+L80+L81+L95</f>
        <v>537</v>
      </c>
      <c r="M266" s="15">
        <f t="shared" si="118"/>
        <v>567</v>
      </c>
      <c r="N266" s="15">
        <f t="shared" si="118"/>
        <v>594</v>
      </c>
      <c r="O266" s="15">
        <f t="shared" si="118"/>
        <v>2283</v>
      </c>
      <c r="P266" s="15">
        <f t="shared" si="118"/>
        <v>2348</v>
      </c>
      <c r="Q266" s="15">
        <f t="shared" si="118"/>
        <v>2422</v>
      </c>
      <c r="R266" s="15">
        <f t="shared" si="118"/>
        <v>2646</v>
      </c>
    </row>
    <row r="267" spans="1:18" s="14" customFormat="1" ht="12" customHeight="1" x14ac:dyDescent="0.2">
      <c r="A267" s="46" t="s">
        <v>241</v>
      </c>
      <c r="B267" s="46"/>
      <c r="C267" s="15">
        <f t="shared" ref="C267:R267" si="119">C149+C152+C155+C158+C161+C167+C168+C171+C173+C175+C178+C182+C183+C185+C190+C197+C164+C166+C169</f>
        <v>3650</v>
      </c>
      <c r="D267" s="15">
        <f t="shared" si="119"/>
        <v>3551</v>
      </c>
      <c r="E267" s="15">
        <f t="shared" si="119"/>
        <v>3401</v>
      </c>
      <c r="F267" s="15">
        <f t="shared" si="119"/>
        <v>3493</v>
      </c>
      <c r="G267" s="15">
        <f t="shared" si="119"/>
        <v>224</v>
      </c>
      <c r="H267" s="15">
        <f t="shared" si="119"/>
        <v>223</v>
      </c>
      <c r="I267" s="15">
        <f t="shared" si="119"/>
        <v>150</v>
      </c>
      <c r="J267" s="15">
        <f t="shared" si="119"/>
        <v>157</v>
      </c>
      <c r="K267" s="15">
        <f>K149+K152+K155+K158+K161+K167+K168+K171+K173+K175+K178+K182+K183+K185+K190+K197+K164+K166+K169</f>
        <v>688</v>
      </c>
      <c r="L267" s="15">
        <f t="shared" si="119"/>
        <v>641</v>
      </c>
      <c r="M267" s="15">
        <f t="shared" si="119"/>
        <v>621</v>
      </c>
      <c r="N267" s="15">
        <f t="shared" si="119"/>
        <v>649</v>
      </c>
      <c r="O267" s="15">
        <f t="shared" si="119"/>
        <v>2738</v>
      </c>
      <c r="P267" s="15">
        <f t="shared" si="119"/>
        <v>2687</v>
      </c>
      <c r="Q267" s="15">
        <f t="shared" si="119"/>
        <v>2630</v>
      </c>
      <c r="R267" s="15">
        <f t="shared" si="119"/>
        <v>2687</v>
      </c>
    </row>
    <row r="268" spans="1:18" s="14" customFormat="1" ht="12" customHeight="1" x14ac:dyDescent="0.2">
      <c r="A268" s="47" t="s">
        <v>240</v>
      </c>
      <c r="B268" s="47"/>
      <c r="C268" s="20">
        <f t="shared" ref="C268:R268" si="120">+C84+C85+C86+C89+C90+C93+C91+C97+C96+C101+C98+C102+C100+C103+C104+C109+C108+C107+C110+C111+C112+C113+C114+C116+C115+C117+C118+C120+C119+C122+C121+C125+C127+C126+C129+C128+C130+C131+C132+C133+C134+C136+C137+C140+C139+C141+C142+C144+C145+C146</f>
        <v>8433</v>
      </c>
      <c r="D268" s="20">
        <f t="shared" si="120"/>
        <v>8647</v>
      </c>
      <c r="E268" s="20">
        <f t="shared" si="120"/>
        <v>8517</v>
      </c>
      <c r="F268" s="20">
        <f t="shared" si="120"/>
        <v>9182</v>
      </c>
      <c r="G268" s="20">
        <f t="shared" si="120"/>
        <v>230</v>
      </c>
      <c r="H268" s="20">
        <f t="shared" si="120"/>
        <v>215</v>
      </c>
      <c r="I268" s="20">
        <f t="shared" si="120"/>
        <v>143</v>
      </c>
      <c r="J268" s="20">
        <f t="shared" si="120"/>
        <v>148</v>
      </c>
      <c r="K268" s="20">
        <f>+K84+K85+K86+K89+K90+K93+K91+K97+K96+K101+K98+K102+K100+K103+K104+K109+K108+K107+K110+K111+K112+K113+K114+K116+K115+K117+K118+K120+K119+K122+K121+K125+K127+K126+K129+K128+K130+K131+K132+K133+K134+K136+K137+K140+K139+K141+K142+K144+K145+K146</f>
        <v>1344</v>
      </c>
      <c r="L268" s="20">
        <f t="shared" si="120"/>
        <v>1267</v>
      </c>
      <c r="M268" s="20">
        <f t="shared" si="120"/>
        <v>1263</v>
      </c>
      <c r="N268" s="20">
        <f t="shared" si="120"/>
        <v>1310</v>
      </c>
      <c r="O268" s="20">
        <f t="shared" si="120"/>
        <v>6859</v>
      </c>
      <c r="P268" s="20">
        <f t="shared" si="120"/>
        <v>7165</v>
      </c>
      <c r="Q268" s="20">
        <f t="shared" si="120"/>
        <v>7111</v>
      </c>
      <c r="R268" s="20">
        <f t="shared" si="120"/>
        <v>7724</v>
      </c>
    </row>
    <row r="269" spans="1:18" s="24" customFormat="1" ht="5.25" customHeight="1" x14ac:dyDescent="0.1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</row>
    <row r="270" spans="1:18" s="14" customFormat="1" ht="11.25" x14ac:dyDescent="0.2">
      <c r="A270" s="51" t="s">
        <v>252</v>
      </c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</row>
    <row r="271" spans="1:18" s="14" customFormat="1" ht="10.5" customHeight="1" x14ac:dyDescent="0.2">
      <c r="A271" s="54" t="s">
        <v>249</v>
      </c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</row>
    <row r="272" spans="1:18" s="25" customFormat="1" ht="5.25" customHeight="1" x14ac:dyDescent="0.1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</row>
    <row r="273" spans="1:18" s="14" customFormat="1" ht="9" customHeight="1" x14ac:dyDescent="0.2">
      <c r="A273" s="51" t="s">
        <v>253</v>
      </c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</row>
    <row r="274" spans="1:18" s="25" customFormat="1" ht="5.25" customHeight="1" x14ac:dyDescent="0.1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</row>
    <row r="275" spans="1:18" s="14" customFormat="1" ht="11.25" customHeight="1" x14ac:dyDescent="0.2">
      <c r="A275" s="51" t="s">
        <v>250</v>
      </c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</row>
    <row r="276" spans="1:18" s="14" customFormat="1" ht="11.25" customHeight="1" x14ac:dyDescent="0.2">
      <c r="A276" s="51" t="s">
        <v>251</v>
      </c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</row>
    <row r="277" spans="1:18" ht="12" customHeight="1" x14ac:dyDescent="0.2"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</row>
  </sheetData>
  <mergeCells count="265">
    <mergeCell ref="A276:R276"/>
    <mergeCell ref="A269:R269"/>
    <mergeCell ref="A270:R270"/>
    <mergeCell ref="A271:R271"/>
    <mergeCell ref="A272:R272"/>
    <mergeCell ref="A10:B10"/>
    <mergeCell ref="A21:B21"/>
    <mergeCell ref="A36:B36"/>
    <mergeCell ref="A40:B40"/>
    <mergeCell ref="A51:B51"/>
    <mergeCell ref="A56:B56"/>
    <mergeCell ref="A82:B82"/>
    <mergeCell ref="A147:B147"/>
    <mergeCell ref="A188:B188"/>
    <mergeCell ref="A198:B198"/>
    <mergeCell ref="A218:B218"/>
    <mergeCell ref="A226:B226"/>
    <mergeCell ref="A233:B233"/>
    <mergeCell ref="A263:B263"/>
    <mergeCell ref="A253:B253"/>
    <mergeCell ref="A267:B267"/>
    <mergeCell ref="A268:B268"/>
    <mergeCell ref="A260:B260"/>
    <mergeCell ref="A261:B261"/>
    <mergeCell ref="A262:B262"/>
    <mergeCell ref="A264:B264"/>
    <mergeCell ref="A273:R273"/>
    <mergeCell ref="A274:R274"/>
    <mergeCell ref="A275:R275"/>
    <mergeCell ref="A257:B257"/>
    <mergeCell ref="A258:B258"/>
    <mergeCell ref="A259:B259"/>
    <mergeCell ref="A251:B251"/>
    <mergeCell ref="A252:B252"/>
    <mergeCell ref="A254:B254"/>
    <mergeCell ref="A255:B255"/>
    <mergeCell ref="A265:B265"/>
    <mergeCell ref="A266:B266"/>
    <mergeCell ref="A247:B247"/>
    <mergeCell ref="A248:B248"/>
    <mergeCell ref="A249:B249"/>
    <mergeCell ref="A250:B250"/>
    <mergeCell ref="A243:B243"/>
    <mergeCell ref="A244:B244"/>
    <mergeCell ref="A245:B245"/>
    <mergeCell ref="A246:B246"/>
    <mergeCell ref="A256:B256"/>
    <mergeCell ref="A234:B234"/>
    <mergeCell ref="A225:B225"/>
    <mergeCell ref="A227:B227"/>
    <mergeCell ref="A228:B228"/>
    <mergeCell ref="A229:B229"/>
    <mergeCell ref="A239:B239"/>
    <mergeCell ref="A240:B240"/>
    <mergeCell ref="A241:B241"/>
    <mergeCell ref="A242:B242"/>
    <mergeCell ref="A235:B235"/>
    <mergeCell ref="A236:B236"/>
    <mergeCell ref="A237:B237"/>
    <mergeCell ref="A238:B238"/>
    <mergeCell ref="A223:B223"/>
    <mergeCell ref="A224:B224"/>
    <mergeCell ref="A216:B216"/>
    <mergeCell ref="A217:B217"/>
    <mergeCell ref="A219:B219"/>
    <mergeCell ref="A220:B220"/>
    <mergeCell ref="A230:B230"/>
    <mergeCell ref="A231:B231"/>
    <mergeCell ref="A232:B232"/>
    <mergeCell ref="A213:B213"/>
    <mergeCell ref="A214:B214"/>
    <mergeCell ref="A215:B215"/>
    <mergeCell ref="A208:B208"/>
    <mergeCell ref="A209:B209"/>
    <mergeCell ref="A210:B210"/>
    <mergeCell ref="A211:B211"/>
    <mergeCell ref="A221:B221"/>
    <mergeCell ref="A222:B222"/>
    <mergeCell ref="A204:B204"/>
    <mergeCell ref="A205:B205"/>
    <mergeCell ref="A206:B206"/>
    <mergeCell ref="A207:B207"/>
    <mergeCell ref="A200:B200"/>
    <mergeCell ref="A201:B201"/>
    <mergeCell ref="A202:B202"/>
    <mergeCell ref="A203:B203"/>
    <mergeCell ref="A212:B212"/>
    <mergeCell ref="A190:B190"/>
    <mergeCell ref="A182:B182"/>
    <mergeCell ref="A183:B183"/>
    <mergeCell ref="A184:B184"/>
    <mergeCell ref="A185:B185"/>
    <mergeCell ref="A195:B195"/>
    <mergeCell ref="A196:B196"/>
    <mergeCell ref="A197:B197"/>
    <mergeCell ref="A199:B199"/>
    <mergeCell ref="A191:B191"/>
    <mergeCell ref="A192:B192"/>
    <mergeCell ref="A193:B193"/>
    <mergeCell ref="A194:B194"/>
    <mergeCell ref="A180:B180"/>
    <mergeCell ref="A181:B181"/>
    <mergeCell ref="A174:B174"/>
    <mergeCell ref="A175:B175"/>
    <mergeCell ref="A176:B176"/>
    <mergeCell ref="A177:B177"/>
    <mergeCell ref="A186:B186"/>
    <mergeCell ref="A187:B187"/>
    <mergeCell ref="A189:B189"/>
    <mergeCell ref="A171:B171"/>
    <mergeCell ref="A172:B172"/>
    <mergeCell ref="A173:B173"/>
    <mergeCell ref="A166:B166"/>
    <mergeCell ref="A167:B167"/>
    <mergeCell ref="A168:B168"/>
    <mergeCell ref="A169:B169"/>
    <mergeCell ref="A178:B178"/>
    <mergeCell ref="A179:B179"/>
    <mergeCell ref="A162:B162"/>
    <mergeCell ref="A163:B163"/>
    <mergeCell ref="A164:B164"/>
    <mergeCell ref="A165:B165"/>
    <mergeCell ref="A158:B158"/>
    <mergeCell ref="A159:B159"/>
    <mergeCell ref="A160:B160"/>
    <mergeCell ref="A161:B161"/>
    <mergeCell ref="A170:B170"/>
    <mergeCell ref="A149:B149"/>
    <mergeCell ref="A141:B141"/>
    <mergeCell ref="A142:B142"/>
    <mergeCell ref="A143:B143"/>
    <mergeCell ref="A144:B144"/>
    <mergeCell ref="A154:B154"/>
    <mergeCell ref="A155:B155"/>
    <mergeCell ref="A156:B156"/>
    <mergeCell ref="A157:B157"/>
    <mergeCell ref="A150:B150"/>
    <mergeCell ref="A151:B151"/>
    <mergeCell ref="A152:B152"/>
    <mergeCell ref="A153:B153"/>
    <mergeCell ref="A139:B139"/>
    <mergeCell ref="A140:B140"/>
    <mergeCell ref="A133:B133"/>
    <mergeCell ref="A134:B134"/>
    <mergeCell ref="A135:B135"/>
    <mergeCell ref="A136:B136"/>
    <mergeCell ref="A145:B145"/>
    <mergeCell ref="A146:B146"/>
    <mergeCell ref="A148:B148"/>
    <mergeCell ref="A130:B130"/>
    <mergeCell ref="A131:B131"/>
    <mergeCell ref="A132:B132"/>
    <mergeCell ref="A125:B125"/>
    <mergeCell ref="A126:B126"/>
    <mergeCell ref="A127:B127"/>
    <mergeCell ref="A128:B128"/>
    <mergeCell ref="A137:B137"/>
    <mergeCell ref="A138:B138"/>
    <mergeCell ref="A121:B121"/>
    <mergeCell ref="A122:B122"/>
    <mergeCell ref="A123:B123"/>
    <mergeCell ref="A124:B124"/>
    <mergeCell ref="A117:B117"/>
    <mergeCell ref="A118:B118"/>
    <mergeCell ref="A119:B119"/>
    <mergeCell ref="A120:B120"/>
    <mergeCell ref="A129:B129"/>
    <mergeCell ref="A108:B108"/>
    <mergeCell ref="A101:B101"/>
    <mergeCell ref="A102:B102"/>
    <mergeCell ref="A103:B103"/>
    <mergeCell ref="A104:B104"/>
    <mergeCell ref="A113:B113"/>
    <mergeCell ref="A114:B114"/>
    <mergeCell ref="A115:B115"/>
    <mergeCell ref="A116:B116"/>
    <mergeCell ref="A109:B109"/>
    <mergeCell ref="A110:B110"/>
    <mergeCell ref="A111:B111"/>
    <mergeCell ref="A112:B112"/>
    <mergeCell ref="A99:B99"/>
    <mergeCell ref="A100:B100"/>
    <mergeCell ref="A93:B93"/>
    <mergeCell ref="A94:B94"/>
    <mergeCell ref="A95:B95"/>
    <mergeCell ref="A96:B96"/>
    <mergeCell ref="A105:B105"/>
    <mergeCell ref="A106:B106"/>
    <mergeCell ref="A107:B107"/>
    <mergeCell ref="A90:B90"/>
    <mergeCell ref="A91:B91"/>
    <mergeCell ref="A92:B92"/>
    <mergeCell ref="A85:B85"/>
    <mergeCell ref="A86:B86"/>
    <mergeCell ref="A87:B87"/>
    <mergeCell ref="A88:B88"/>
    <mergeCell ref="A97:B97"/>
    <mergeCell ref="A98:B98"/>
    <mergeCell ref="A80:B80"/>
    <mergeCell ref="A81:B81"/>
    <mergeCell ref="A83:B83"/>
    <mergeCell ref="A84:B84"/>
    <mergeCell ref="A76:B76"/>
    <mergeCell ref="A77:B77"/>
    <mergeCell ref="A78:B78"/>
    <mergeCell ref="A79:B79"/>
    <mergeCell ref="A89:B89"/>
    <mergeCell ref="A67:B67"/>
    <mergeCell ref="A60:B60"/>
    <mergeCell ref="A61:B61"/>
    <mergeCell ref="A62:B62"/>
    <mergeCell ref="A63:B63"/>
    <mergeCell ref="A72:B72"/>
    <mergeCell ref="A73:B73"/>
    <mergeCell ref="A74:B74"/>
    <mergeCell ref="A75:B75"/>
    <mergeCell ref="A68:B68"/>
    <mergeCell ref="A69:B69"/>
    <mergeCell ref="A70:B70"/>
    <mergeCell ref="A71:B71"/>
    <mergeCell ref="A58:B58"/>
    <mergeCell ref="A59:B59"/>
    <mergeCell ref="A47:B47"/>
    <mergeCell ref="A52:B52"/>
    <mergeCell ref="A53:B53"/>
    <mergeCell ref="A54:B54"/>
    <mergeCell ref="A64:B64"/>
    <mergeCell ref="A65:B65"/>
    <mergeCell ref="A66:B66"/>
    <mergeCell ref="A41:B41"/>
    <mergeCell ref="A42:B42"/>
    <mergeCell ref="A43:B43"/>
    <mergeCell ref="A31:B31"/>
    <mergeCell ref="A32:B32"/>
    <mergeCell ref="A37:B37"/>
    <mergeCell ref="A38:B38"/>
    <mergeCell ref="A55:B55"/>
    <mergeCell ref="A57:B57"/>
    <mergeCell ref="A23:B23"/>
    <mergeCell ref="A24:B24"/>
    <mergeCell ref="A25:B25"/>
    <mergeCell ref="A28:B28"/>
    <mergeCell ref="A12:B12"/>
    <mergeCell ref="A16:B16"/>
    <mergeCell ref="A20:B20"/>
    <mergeCell ref="A22:B22"/>
    <mergeCell ref="A39:B39"/>
    <mergeCell ref="A8:B8"/>
    <mergeCell ref="A9:B9"/>
    <mergeCell ref="A11:B11"/>
    <mergeCell ref="O5:R5"/>
    <mergeCell ref="A6:B6"/>
    <mergeCell ref="C6:F6"/>
    <mergeCell ref="G6:J6"/>
    <mergeCell ref="K6:N6"/>
    <mergeCell ref="O6:R6"/>
    <mergeCell ref="A5:B5"/>
    <mergeCell ref="C5:F5"/>
    <mergeCell ref="G5:J5"/>
    <mergeCell ref="K5:N5"/>
    <mergeCell ref="A1:R1"/>
    <mergeCell ref="A2:R2"/>
    <mergeCell ref="A3:R3"/>
    <mergeCell ref="A4:R4"/>
    <mergeCell ref="A7:R7"/>
  </mergeCells>
  <phoneticPr fontId="0" type="noConversion"/>
  <pageMargins left="0" right="0" top="0" bottom="0" header="0" footer="0"/>
  <pageSetup paperSize="9" scale="70" orientation="landscape" horizontalDpi="1200" verticalDpi="1200" r:id="rId1"/>
  <headerFooter alignWithMargins="0"/>
  <ignoredErrors>
    <ignoredError sqref="F8 J8 R8 N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Serie dal 1995</vt:lpstr>
      <vt:lpstr>'Serie dal 1995'!Titoli_stampa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Abitazioni vuote, dal 1994, e tasso di abitazioni vuote, nel 2005</dc:title>
  <dc:creator>Nepomuceno Ralf</dc:creator>
  <cp:lastModifiedBy>Nepomuceno Ralf / t000534</cp:lastModifiedBy>
  <cp:lastPrinted>2012-11-02T14:46:27Z</cp:lastPrinted>
  <dcterms:created xsi:type="dcterms:W3CDTF">2000-10-02T13:15:38Z</dcterms:created>
  <dcterms:modified xsi:type="dcterms:W3CDTF">2022-04-01T08:12:50Z</dcterms:modified>
</cp:coreProperties>
</file>