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omuni\2025\Tabelle aggiornate\01 Popolazione\"/>
    </mc:Choice>
  </mc:AlternateContent>
  <bookViews>
    <workbookView xWindow="-60" yWindow="4860" windowWidth="19170" windowHeight="5835"/>
  </bookViews>
  <sheets>
    <sheet name="2024" sheetId="24" r:id="rId1"/>
    <sheet name="2023" sheetId="23" r:id="rId2"/>
    <sheet name="2022" sheetId="22" r:id="rId3"/>
    <sheet name="2021" sheetId="21" r:id="rId4"/>
    <sheet name="2020" sheetId="20" r:id="rId5"/>
    <sheet name="2019" sheetId="19" r:id="rId6"/>
    <sheet name="2018" sheetId="18" r:id="rId7"/>
    <sheet name="2017" sheetId="17" r:id="rId8"/>
    <sheet name="2016" sheetId="16" r:id="rId9"/>
    <sheet name="2015" sheetId="15" r:id="rId10"/>
    <sheet name="2014" sheetId="14" r:id="rId11"/>
    <sheet name="2013" sheetId="13" r:id="rId12"/>
    <sheet name="2012" sheetId="12" r:id="rId13"/>
    <sheet name="2011" sheetId="11" r:id="rId14"/>
    <sheet name="2010" sheetId="10" r:id="rId15"/>
    <sheet name="2009" sheetId="1" r:id="rId16"/>
    <sheet name="2008" sheetId="4" r:id="rId17"/>
    <sheet name="2007" sheetId="5" r:id="rId18"/>
    <sheet name="2006" sheetId="6" r:id="rId19"/>
    <sheet name="2005" sheetId="7" r:id="rId20"/>
    <sheet name="2004" sheetId="8" r:id="rId21"/>
    <sheet name="2003" sheetId="9" r:id="rId22"/>
  </sheets>
  <definedNames>
    <definedName name="_xlnm.Print_Area" localSheetId="3">'2021'!$A$1:$C$55</definedName>
    <definedName name="_xlnm.Print_Area" localSheetId="2">'2022'!$A$1:$C$56</definedName>
    <definedName name="_xlnm.Print_Area" localSheetId="1">'2023'!$A$1:$C$55</definedName>
    <definedName name="_xlnm.Print_Area" localSheetId="0">'2024'!$A$1:$C$55</definedName>
    <definedName name="_xlnm.Print_Titles" localSheetId="21">'2003'!$1:$9</definedName>
    <definedName name="_xlnm.Print_Titles" localSheetId="20">'2004'!$1:$9</definedName>
    <definedName name="_xlnm.Print_Titles" localSheetId="19">'2005'!$1:$9</definedName>
    <definedName name="_xlnm.Print_Titles" localSheetId="18">'2006'!$1:$8</definedName>
    <definedName name="_xlnm.Print_Titles" localSheetId="17">'2007'!$1:$8</definedName>
    <definedName name="_xlnm.Print_Titles" localSheetId="16">'2008'!$1:$8</definedName>
    <definedName name="_xlnm.Print_Titles" localSheetId="15">'2009'!$1:$8</definedName>
    <definedName name="_xlnm.Print_Titles" localSheetId="14">'2010'!$1:$8</definedName>
    <definedName name="_xlnm.Print_Titles" localSheetId="13">'2011'!$1:$8</definedName>
    <definedName name="_xlnm.Print_Titles" localSheetId="12">'2012'!$1:$8</definedName>
    <definedName name="_xlnm.Print_Titles" localSheetId="11">'2013'!$1:$8</definedName>
    <definedName name="_xlnm.Print_Titles" localSheetId="10">'2014'!$1:$8</definedName>
    <definedName name="_xlnm.Print_Titles" localSheetId="9">'2015'!$1:$8</definedName>
    <definedName name="_xlnm.Print_Titles" localSheetId="8">'2016'!#REF!</definedName>
    <definedName name="_xlnm.Print_Titles" localSheetId="7">'2017'!#REF!</definedName>
    <definedName name="_xlnm.Print_Titles" localSheetId="6">'2018'!#REF!</definedName>
    <definedName name="_xlnm.Print_Titles" localSheetId="5">'2019'!#REF!</definedName>
  </definedNames>
  <calcPr calcId="162913"/>
</workbook>
</file>

<file path=xl/calcChain.xml><?xml version="1.0" encoding="utf-8"?>
<calcChain xmlns="http://schemas.openxmlformats.org/spreadsheetml/2006/main">
  <c r="D198" i="17" l="1"/>
  <c r="D197" i="17" s="1"/>
  <c r="D204" i="17" s="1"/>
  <c r="E198" i="17"/>
  <c r="E197" i="17"/>
  <c r="E204" i="17" s="1"/>
  <c r="F198" i="17"/>
  <c r="F197" i="17" s="1"/>
  <c r="F204" i="17" s="1"/>
  <c r="G198" i="17"/>
  <c r="G197" i="17" s="1"/>
  <c r="G204" i="17" s="1"/>
  <c r="H198" i="17"/>
  <c r="I198" i="17"/>
  <c r="I197" i="17"/>
  <c r="I204" i="17" s="1"/>
  <c r="D199" i="17"/>
  <c r="E199" i="17"/>
  <c r="F199" i="17"/>
  <c r="G199" i="17"/>
  <c r="H199" i="17"/>
  <c r="I199" i="17"/>
  <c r="D200" i="17"/>
  <c r="E200" i="17"/>
  <c r="F200" i="17"/>
  <c r="G200" i="17"/>
  <c r="H200" i="17"/>
  <c r="I200" i="17"/>
  <c r="D201" i="17"/>
  <c r="E201" i="17"/>
  <c r="F201" i="17"/>
  <c r="G201" i="17"/>
  <c r="H201" i="17"/>
  <c r="I201" i="17"/>
  <c r="D202" i="17"/>
  <c r="E202" i="17"/>
  <c r="F202" i="17"/>
  <c r="G202" i="17"/>
  <c r="H202" i="17"/>
  <c r="I202" i="17"/>
  <c r="C202" i="17"/>
  <c r="C201" i="17"/>
  <c r="C200" i="17"/>
  <c r="C199" i="17"/>
  <c r="C198" i="17"/>
  <c r="C197" i="17" s="1"/>
  <c r="C204" i="17" s="1"/>
  <c r="D198" i="18"/>
  <c r="D197" i="18" s="1"/>
  <c r="D204" i="18"/>
  <c r="E198" i="18"/>
  <c r="E197" i="18" s="1"/>
  <c r="E204" i="18" s="1"/>
  <c r="F198" i="18"/>
  <c r="G198" i="18"/>
  <c r="H198" i="18"/>
  <c r="H197" i="18" s="1"/>
  <c r="H204" i="18"/>
  <c r="I198" i="18"/>
  <c r="I197" i="18" s="1"/>
  <c r="I204" i="18" s="1"/>
  <c r="D199" i="18"/>
  <c r="E199" i="18"/>
  <c r="F199" i="18"/>
  <c r="G199" i="18"/>
  <c r="H199" i="18"/>
  <c r="I199" i="18"/>
  <c r="D200" i="18"/>
  <c r="E200" i="18"/>
  <c r="F200" i="18"/>
  <c r="G200" i="18"/>
  <c r="H200" i="18"/>
  <c r="I200" i="18"/>
  <c r="D201" i="18"/>
  <c r="E201" i="18"/>
  <c r="F201" i="18"/>
  <c r="G201" i="18"/>
  <c r="H201" i="18"/>
  <c r="I201" i="18"/>
  <c r="D202" i="18"/>
  <c r="E202" i="18"/>
  <c r="F202" i="18"/>
  <c r="G202" i="18"/>
  <c r="H202" i="18"/>
  <c r="I202" i="18"/>
  <c r="C202" i="18"/>
  <c r="C201" i="18"/>
  <c r="C200" i="18"/>
  <c r="C199" i="18"/>
  <c r="C198" i="18"/>
  <c r="C197" i="18" s="1"/>
  <c r="C204" i="18" s="1"/>
  <c r="I217" i="16"/>
  <c r="H217" i="16"/>
  <c r="G217" i="16"/>
  <c r="F217" i="16"/>
  <c r="E217" i="16"/>
  <c r="D217" i="16"/>
  <c r="C217" i="16"/>
  <c r="I216" i="16"/>
  <c r="H216" i="16"/>
  <c r="G216" i="16"/>
  <c r="F216" i="16"/>
  <c r="E216" i="16"/>
  <c r="D216" i="16"/>
  <c r="C216" i="16"/>
  <c r="I215" i="16"/>
  <c r="H215" i="16"/>
  <c r="G215" i="16"/>
  <c r="G212" i="16"/>
  <c r="F215" i="16"/>
  <c r="E215" i="16"/>
  <c r="D215" i="16"/>
  <c r="C215" i="16"/>
  <c r="I214" i="16"/>
  <c r="H214" i="16"/>
  <c r="H212" i="16"/>
  <c r="G214" i="16"/>
  <c r="F214" i="16"/>
  <c r="E214" i="16"/>
  <c r="D214" i="16"/>
  <c r="C214" i="16"/>
  <c r="I213" i="16"/>
  <c r="I212" i="16" s="1"/>
  <c r="H213" i="16"/>
  <c r="G213" i="16"/>
  <c r="F213" i="16"/>
  <c r="E213" i="16"/>
  <c r="D213" i="16"/>
  <c r="C213" i="16"/>
  <c r="C212" i="16" s="1"/>
  <c r="I210" i="16"/>
  <c r="H210" i="16"/>
  <c r="G210" i="16"/>
  <c r="F210" i="16"/>
  <c r="E210" i="16"/>
  <c r="D210" i="16"/>
  <c r="C210" i="16"/>
  <c r="I209" i="16"/>
  <c r="H209" i="16"/>
  <c r="G209" i="16"/>
  <c r="G202" i="16" s="1"/>
  <c r="F209" i="16"/>
  <c r="E209" i="16"/>
  <c r="D209" i="16"/>
  <c r="C209" i="16"/>
  <c r="I208" i="16"/>
  <c r="H208" i="16"/>
  <c r="G208" i="16"/>
  <c r="F208" i="16"/>
  <c r="E208" i="16"/>
  <c r="D208" i="16"/>
  <c r="C208" i="16"/>
  <c r="I207" i="16"/>
  <c r="H207" i="16"/>
  <c r="G207" i="16"/>
  <c r="F207" i="16"/>
  <c r="E207" i="16"/>
  <c r="D207" i="16"/>
  <c r="C207" i="16"/>
  <c r="I206" i="16"/>
  <c r="H206" i="16"/>
  <c r="G206" i="16"/>
  <c r="F206" i="16"/>
  <c r="E206" i="16"/>
  <c r="D206" i="16"/>
  <c r="D202" i="16" s="1"/>
  <c r="C206" i="16"/>
  <c r="I205" i="16"/>
  <c r="H205" i="16"/>
  <c r="G205" i="16"/>
  <c r="F205" i="16"/>
  <c r="E205" i="16"/>
  <c r="D205" i="16"/>
  <c r="C205" i="16"/>
  <c r="I204" i="16"/>
  <c r="H204" i="16"/>
  <c r="H202" i="16" s="1"/>
  <c r="H219" i="16" s="1"/>
  <c r="G204" i="16"/>
  <c r="F204" i="16"/>
  <c r="E204" i="16"/>
  <c r="D204" i="16"/>
  <c r="C204" i="16"/>
  <c r="I203" i="16"/>
  <c r="I202" i="16" s="1"/>
  <c r="I219" i="16" s="1"/>
  <c r="H203" i="16"/>
  <c r="G203" i="16"/>
  <c r="F203" i="16"/>
  <c r="E203" i="16"/>
  <c r="D203" i="16"/>
  <c r="C203" i="16"/>
  <c r="C202" i="16" s="1"/>
  <c r="C219" i="16" s="1"/>
  <c r="I190" i="16"/>
  <c r="H190" i="16"/>
  <c r="G190" i="16"/>
  <c r="F190" i="16"/>
  <c r="E190" i="16"/>
  <c r="D190" i="16"/>
  <c r="C190" i="16"/>
  <c r="I185" i="16"/>
  <c r="H185" i="16"/>
  <c r="G185" i="16"/>
  <c r="F185" i="16"/>
  <c r="E185" i="16"/>
  <c r="D185" i="16"/>
  <c r="C185" i="16"/>
  <c r="I177" i="16"/>
  <c r="H177" i="16"/>
  <c r="G177" i="16"/>
  <c r="F177" i="16"/>
  <c r="E177" i="16"/>
  <c r="D177" i="16"/>
  <c r="C177" i="16"/>
  <c r="I158" i="16"/>
  <c r="H158" i="16"/>
  <c r="G158" i="16"/>
  <c r="F158" i="16"/>
  <c r="E158" i="16"/>
  <c r="D158" i="16"/>
  <c r="C158" i="16"/>
  <c r="I148" i="16"/>
  <c r="H148" i="16"/>
  <c r="G148" i="16"/>
  <c r="F148" i="16"/>
  <c r="E148" i="16"/>
  <c r="D148" i="16"/>
  <c r="C148" i="16"/>
  <c r="I123" i="16"/>
  <c r="H123" i="16"/>
  <c r="G123" i="16"/>
  <c r="F123" i="16"/>
  <c r="E123" i="16"/>
  <c r="D123" i="16"/>
  <c r="C123" i="16"/>
  <c r="I69" i="16"/>
  <c r="H69" i="16"/>
  <c r="G69" i="16"/>
  <c r="F69" i="16"/>
  <c r="E69" i="16"/>
  <c r="D69" i="16"/>
  <c r="C69" i="16"/>
  <c r="I56" i="16"/>
  <c r="H56" i="16"/>
  <c r="G56" i="16"/>
  <c r="F56" i="16"/>
  <c r="E56" i="16"/>
  <c r="D56" i="16"/>
  <c r="C56" i="16"/>
  <c r="I54" i="16"/>
  <c r="H54" i="16"/>
  <c r="G54" i="16"/>
  <c r="F54" i="16"/>
  <c r="F51" i="16" s="1"/>
  <c r="E54" i="16"/>
  <c r="E51" i="16" s="1"/>
  <c r="D54" i="16"/>
  <c r="C54" i="16"/>
  <c r="I53" i="16"/>
  <c r="H53" i="16"/>
  <c r="G53" i="16"/>
  <c r="G51" i="16" s="1"/>
  <c r="F53" i="16"/>
  <c r="E53" i="16"/>
  <c r="D53" i="16"/>
  <c r="C53" i="16"/>
  <c r="C51" i="16"/>
  <c r="I52" i="16"/>
  <c r="I51" i="16" s="1"/>
  <c r="H52" i="16"/>
  <c r="G52" i="16"/>
  <c r="F52" i="16"/>
  <c r="E52" i="16"/>
  <c r="D52" i="16"/>
  <c r="D51" i="16"/>
  <c r="C52" i="16"/>
  <c r="I49" i="16"/>
  <c r="H49" i="16"/>
  <c r="G49" i="16"/>
  <c r="F49" i="16"/>
  <c r="E49" i="16"/>
  <c r="D49" i="16"/>
  <c r="C49" i="16"/>
  <c r="I48" i="16"/>
  <c r="I46" i="16" s="1"/>
  <c r="H48" i="16"/>
  <c r="H46" i="16" s="1"/>
  <c r="G48" i="16"/>
  <c r="F48" i="16"/>
  <c r="E48" i="16"/>
  <c r="D48" i="16"/>
  <c r="D46" i="16" s="1"/>
  <c r="C48" i="16"/>
  <c r="C46" i="16" s="1"/>
  <c r="I47" i="16"/>
  <c r="H47" i="16"/>
  <c r="G47" i="16"/>
  <c r="G46" i="16" s="1"/>
  <c r="F47" i="16"/>
  <c r="E47" i="16"/>
  <c r="D47" i="16"/>
  <c r="C47" i="16"/>
  <c r="I45" i="16"/>
  <c r="H45" i="16"/>
  <c r="H43" i="16" s="1"/>
  <c r="G45" i="16"/>
  <c r="F45" i="16"/>
  <c r="E45" i="16"/>
  <c r="D45" i="16"/>
  <c r="D43" i="16" s="1"/>
  <c r="D41" i="16" s="1"/>
  <c r="C45" i="16"/>
  <c r="I44" i="16"/>
  <c r="I43" i="16" s="1"/>
  <c r="H44" i="16"/>
  <c r="G44" i="16"/>
  <c r="G43" i="16" s="1"/>
  <c r="F44" i="16"/>
  <c r="F43" i="16" s="1"/>
  <c r="E44" i="16"/>
  <c r="D44" i="16"/>
  <c r="C44" i="16"/>
  <c r="I42" i="16"/>
  <c r="I41" i="16" s="1"/>
  <c r="H42" i="16"/>
  <c r="G42" i="16"/>
  <c r="F42" i="16"/>
  <c r="E42" i="16"/>
  <c r="D42" i="16"/>
  <c r="C42" i="16"/>
  <c r="I39" i="16"/>
  <c r="H39" i="16"/>
  <c r="G39" i="16"/>
  <c r="F39" i="16"/>
  <c r="E39" i="16"/>
  <c r="E37" i="16" s="1"/>
  <c r="D39" i="16"/>
  <c r="C39" i="16"/>
  <c r="I38" i="16"/>
  <c r="H38" i="16"/>
  <c r="H37" i="16" s="1"/>
  <c r="G38" i="16"/>
  <c r="G37" i="16" s="1"/>
  <c r="F38" i="16"/>
  <c r="F37" i="16" s="1"/>
  <c r="E38" i="16"/>
  <c r="D38" i="16"/>
  <c r="C38" i="16"/>
  <c r="C37" i="16" s="1"/>
  <c r="I35" i="16"/>
  <c r="H35" i="16"/>
  <c r="G35" i="16"/>
  <c r="F35" i="16"/>
  <c r="E35" i="16"/>
  <c r="E32" i="16" s="1"/>
  <c r="D35" i="16"/>
  <c r="C35" i="16"/>
  <c r="I34" i="16"/>
  <c r="H34" i="16"/>
  <c r="G34" i="16"/>
  <c r="F34" i="16"/>
  <c r="F32" i="16" s="1"/>
  <c r="E34" i="16"/>
  <c r="D34" i="16"/>
  <c r="C34" i="16"/>
  <c r="I33" i="16"/>
  <c r="I32" i="16"/>
  <c r="H33" i="16"/>
  <c r="H32" i="16" s="1"/>
  <c r="G33" i="16"/>
  <c r="F33" i="16"/>
  <c r="E33" i="16"/>
  <c r="D33" i="16"/>
  <c r="C33" i="16"/>
  <c r="C32" i="16" s="1"/>
  <c r="I31" i="16"/>
  <c r="H31" i="16"/>
  <c r="G31" i="16"/>
  <c r="F31" i="16"/>
  <c r="E31" i="16"/>
  <c r="D31" i="16"/>
  <c r="C31" i="16"/>
  <c r="I30" i="16"/>
  <c r="H30" i="16"/>
  <c r="G30" i="16"/>
  <c r="F30" i="16"/>
  <c r="E30" i="16"/>
  <c r="D30" i="16"/>
  <c r="C30" i="16"/>
  <c r="I29" i="16"/>
  <c r="H29" i="16"/>
  <c r="G29" i="16"/>
  <c r="G28" i="16" s="1"/>
  <c r="F29" i="16"/>
  <c r="E29" i="16"/>
  <c r="D29" i="16"/>
  <c r="D28" i="16" s="1"/>
  <c r="C29" i="16"/>
  <c r="C28" i="16" s="1"/>
  <c r="I27" i="16"/>
  <c r="H27" i="16"/>
  <c r="G27" i="16"/>
  <c r="F27" i="16"/>
  <c r="F25" i="16" s="1"/>
  <c r="E27" i="16"/>
  <c r="D27" i="16"/>
  <c r="C27" i="16"/>
  <c r="I26" i="16"/>
  <c r="H26" i="16"/>
  <c r="H25" i="16" s="1"/>
  <c r="G26" i="16"/>
  <c r="G25" i="16" s="1"/>
  <c r="F26" i="16"/>
  <c r="E26" i="16"/>
  <c r="D26" i="16"/>
  <c r="D25" i="16" s="1"/>
  <c r="D22" i="16" s="1"/>
  <c r="C26" i="16"/>
  <c r="I24" i="16"/>
  <c r="H24" i="16"/>
  <c r="G24" i="16"/>
  <c r="F24" i="16"/>
  <c r="E24" i="16"/>
  <c r="D24" i="16"/>
  <c r="C24" i="16"/>
  <c r="I23" i="16"/>
  <c r="H23" i="16"/>
  <c r="G23" i="16"/>
  <c r="F23" i="16"/>
  <c r="E23" i="16"/>
  <c r="D23" i="16"/>
  <c r="C23" i="16"/>
  <c r="I20" i="16"/>
  <c r="H20" i="16"/>
  <c r="G20" i="16"/>
  <c r="F20" i="16"/>
  <c r="E20" i="16"/>
  <c r="D20" i="16"/>
  <c r="C20" i="16"/>
  <c r="I19" i="16"/>
  <c r="H19" i="16"/>
  <c r="G19" i="16"/>
  <c r="F19" i="16"/>
  <c r="F16" i="16"/>
  <c r="F11" i="16"/>
  <c r="E19" i="16"/>
  <c r="D19" i="16"/>
  <c r="C19" i="16"/>
  <c r="I18" i="16"/>
  <c r="H18" i="16"/>
  <c r="G18" i="16"/>
  <c r="F18" i="16"/>
  <c r="E18" i="16"/>
  <c r="D18" i="16"/>
  <c r="D16" i="16"/>
  <c r="C18" i="16"/>
  <c r="C16" i="16" s="1"/>
  <c r="I17" i="16"/>
  <c r="H17" i="16"/>
  <c r="H16" i="16" s="1"/>
  <c r="G17" i="16"/>
  <c r="G16" i="16" s="1"/>
  <c r="G11" i="16" s="1"/>
  <c r="F17" i="16"/>
  <c r="E17" i="16"/>
  <c r="D17" i="16"/>
  <c r="C17" i="16"/>
  <c r="I15" i="16"/>
  <c r="I11" i="16"/>
  <c r="H15" i="16"/>
  <c r="G15" i="16"/>
  <c r="F15" i="16"/>
  <c r="E15" i="16"/>
  <c r="D15" i="16"/>
  <c r="C15" i="16"/>
  <c r="I14" i="16"/>
  <c r="H14" i="16"/>
  <c r="G14" i="16"/>
  <c r="F14" i="16"/>
  <c r="E14" i="16"/>
  <c r="E12" i="16" s="1"/>
  <c r="E11" i="16" s="1"/>
  <c r="D14" i="16"/>
  <c r="C14" i="16"/>
  <c r="I13" i="16"/>
  <c r="I12" i="16" s="1"/>
  <c r="H13" i="16"/>
  <c r="H12" i="16" s="1"/>
  <c r="G13" i="16"/>
  <c r="F13" i="16"/>
  <c r="E13" i="16"/>
  <c r="D13" i="16"/>
  <c r="C13" i="16"/>
  <c r="C25" i="16"/>
  <c r="G12" i="16"/>
  <c r="I28" i="16"/>
  <c r="E16" i="16"/>
  <c r="I16" i="16"/>
  <c r="D32" i="16"/>
  <c r="I37" i="16"/>
  <c r="F12" i="16"/>
  <c r="H28" i="16"/>
  <c r="D37" i="16"/>
  <c r="E25" i="16"/>
  <c r="I25" i="16"/>
  <c r="E43" i="16"/>
  <c r="I221" i="15"/>
  <c r="D221" i="15"/>
  <c r="E221" i="15"/>
  <c r="F221" i="15"/>
  <c r="G221" i="15"/>
  <c r="H221" i="15"/>
  <c r="C221" i="15"/>
  <c r="D220" i="15"/>
  <c r="E220" i="15"/>
  <c r="F220" i="15"/>
  <c r="G220" i="15"/>
  <c r="H220" i="15"/>
  <c r="I220" i="15"/>
  <c r="C220" i="15"/>
  <c r="D219" i="15"/>
  <c r="E219" i="15"/>
  <c r="F219" i="15"/>
  <c r="G219" i="15"/>
  <c r="H219" i="15"/>
  <c r="I219" i="15"/>
  <c r="C219" i="15"/>
  <c r="C222" i="15"/>
  <c r="D222" i="15"/>
  <c r="E222" i="15"/>
  <c r="F222" i="15"/>
  <c r="G222" i="15"/>
  <c r="H222" i="15"/>
  <c r="I222" i="15"/>
  <c r="D218" i="15"/>
  <c r="D217" i="15" s="1"/>
  <c r="E218" i="15"/>
  <c r="E217" i="15" s="1"/>
  <c r="F218" i="15"/>
  <c r="G218" i="15"/>
  <c r="G217" i="15" s="1"/>
  <c r="H218" i="15"/>
  <c r="H217" i="15" s="1"/>
  <c r="I218" i="15"/>
  <c r="I217" i="15" s="1"/>
  <c r="C218" i="15"/>
  <c r="C217" i="15"/>
  <c r="I54" i="15"/>
  <c r="I51" i="15" s="1"/>
  <c r="H54" i="15"/>
  <c r="G54" i="15"/>
  <c r="F54" i="15"/>
  <c r="E54" i="15"/>
  <c r="D54" i="15"/>
  <c r="C54" i="15"/>
  <c r="I53" i="15"/>
  <c r="H53" i="15"/>
  <c r="G53" i="15"/>
  <c r="F53" i="15"/>
  <c r="E53" i="15"/>
  <c r="D53" i="15"/>
  <c r="C53" i="15"/>
  <c r="I52" i="15"/>
  <c r="H52" i="15"/>
  <c r="G52" i="15"/>
  <c r="F52" i="15"/>
  <c r="E52" i="15"/>
  <c r="D52" i="15"/>
  <c r="C52" i="15"/>
  <c r="I49" i="15"/>
  <c r="H49" i="15"/>
  <c r="G49" i="15"/>
  <c r="F49" i="15"/>
  <c r="E49" i="15"/>
  <c r="D49" i="15"/>
  <c r="C49" i="15"/>
  <c r="I48" i="15"/>
  <c r="H48" i="15"/>
  <c r="G48" i="15"/>
  <c r="F48" i="15"/>
  <c r="E48" i="15"/>
  <c r="D48" i="15"/>
  <c r="C48" i="15"/>
  <c r="I47" i="15"/>
  <c r="H47" i="15"/>
  <c r="G47" i="15"/>
  <c r="F47" i="15"/>
  <c r="F46" i="15" s="1"/>
  <c r="E47" i="15"/>
  <c r="D47" i="15"/>
  <c r="C47" i="15"/>
  <c r="I45" i="15"/>
  <c r="H45" i="15"/>
  <c r="G45" i="15"/>
  <c r="F45" i="15"/>
  <c r="E45" i="15"/>
  <c r="D45" i="15"/>
  <c r="C45" i="15"/>
  <c r="I44" i="15"/>
  <c r="H44" i="15"/>
  <c r="H43" i="15"/>
  <c r="G44" i="15"/>
  <c r="F44" i="15"/>
  <c r="E44" i="15"/>
  <c r="D44" i="15"/>
  <c r="C44" i="15"/>
  <c r="I42" i="15"/>
  <c r="H42" i="15"/>
  <c r="G42" i="15"/>
  <c r="F42" i="15"/>
  <c r="E42" i="15"/>
  <c r="D42" i="15"/>
  <c r="C42" i="15"/>
  <c r="I39" i="15"/>
  <c r="H39" i="15"/>
  <c r="G39" i="15"/>
  <c r="F39" i="15"/>
  <c r="E39" i="15"/>
  <c r="D39" i="15"/>
  <c r="C39" i="15"/>
  <c r="I38" i="15"/>
  <c r="H38" i="15"/>
  <c r="G38" i="15"/>
  <c r="F38" i="15"/>
  <c r="E38" i="15"/>
  <c r="D38" i="15"/>
  <c r="C38" i="15"/>
  <c r="I35" i="15"/>
  <c r="H35" i="15"/>
  <c r="G35" i="15"/>
  <c r="F35" i="15"/>
  <c r="E35" i="15"/>
  <c r="D35" i="15"/>
  <c r="C35" i="15"/>
  <c r="I34" i="15"/>
  <c r="H34" i="15"/>
  <c r="G34" i="15"/>
  <c r="F34" i="15"/>
  <c r="E34" i="15"/>
  <c r="D34" i="15"/>
  <c r="C34" i="15"/>
  <c r="I33" i="15"/>
  <c r="H33" i="15"/>
  <c r="H32" i="15" s="1"/>
  <c r="G33" i="15"/>
  <c r="F33" i="15"/>
  <c r="E33" i="15"/>
  <c r="D33" i="15"/>
  <c r="C33" i="15"/>
  <c r="I31" i="15"/>
  <c r="H31" i="15"/>
  <c r="G31" i="15"/>
  <c r="F31" i="15"/>
  <c r="E31" i="15"/>
  <c r="D31" i="15"/>
  <c r="C31" i="15"/>
  <c r="I30" i="15"/>
  <c r="H30" i="15"/>
  <c r="G30" i="15"/>
  <c r="F30" i="15"/>
  <c r="E30" i="15"/>
  <c r="D30" i="15"/>
  <c r="C30" i="15"/>
  <c r="I29" i="15"/>
  <c r="H29" i="15"/>
  <c r="G29" i="15"/>
  <c r="F29" i="15"/>
  <c r="E29" i="15"/>
  <c r="D29" i="15"/>
  <c r="C29" i="15"/>
  <c r="I27" i="15"/>
  <c r="H27" i="15"/>
  <c r="G27" i="15"/>
  <c r="F27" i="15"/>
  <c r="E27" i="15"/>
  <c r="D27" i="15"/>
  <c r="C27" i="15"/>
  <c r="I26" i="15"/>
  <c r="I25" i="15"/>
  <c r="H26" i="15"/>
  <c r="G26" i="15"/>
  <c r="F26" i="15"/>
  <c r="E26" i="15"/>
  <c r="E25" i="15" s="1"/>
  <c r="D26" i="15"/>
  <c r="C26" i="15"/>
  <c r="I24" i="15"/>
  <c r="H24" i="15"/>
  <c r="G24" i="15"/>
  <c r="F24" i="15"/>
  <c r="E24" i="15"/>
  <c r="D24" i="15"/>
  <c r="C24" i="15"/>
  <c r="I23" i="15"/>
  <c r="H23" i="15"/>
  <c r="G23" i="15"/>
  <c r="F23" i="15"/>
  <c r="E23" i="15"/>
  <c r="D23" i="15"/>
  <c r="C23" i="15"/>
  <c r="I20" i="15"/>
  <c r="H20" i="15"/>
  <c r="G20" i="15"/>
  <c r="F20" i="15"/>
  <c r="E20" i="15"/>
  <c r="D20" i="15"/>
  <c r="C20" i="15"/>
  <c r="I19" i="15"/>
  <c r="H19" i="15"/>
  <c r="G19" i="15"/>
  <c r="F19" i="15"/>
  <c r="E19" i="15"/>
  <c r="D19" i="15"/>
  <c r="C19" i="15"/>
  <c r="I18" i="15"/>
  <c r="H18" i="15"/>
  <c r="G18" i="15"/>
  <c r="F18" i="15"/>
  <c r="E18" i="15"/>
  <c r="D18" i="15"/>
  <c r="C18" i="15"/>
  <c r="I17" i="15"/>
  <c r="H17" i="15"/>
  <c r="G17" i="15"/>
  <c r="F17" i="15"/>
  <c r="E17" i="15"/>
  <c r="D17" i="15"/>
  <c r="C17" i="15"/>
  <c r="I15" i="15"/>
  <c r="H15" i="15"/>
  <c r="G15" i="15"/>
  <c r="F15" i="15"/>
  <c r="E15" i="15"/>
  <c r="D15" i="15"/>
  <c r="C15" i="15"/>
  <c r="I14" i="15"/>
  <c r="H14" i="15"/>
  <c r="G14" i="15"/>
  <c r="F14" i="15"/>
  <c r="E14" i="15"/>
  <c r="D14" i="15"/>
  <c r="C14" i="15"/>
  <c r="I13" i="15"/>
  <c r="H13" i="15"/>
  <c r="G13" i="15"/>
  <c r="F13" i="15"/>
  <c r="E13" i="15"/>
  <c r="D13" i="15"/>
  <c r="C13" i="15"/>
  <c r="I54" i="14"/>
  <c r="H54" i="14"/>
  <c r="G54" i="14"/>
  <c r="G51" i="14" s="1"/>
  <c r="F54" i="14"/>
  <c r="E54" i="14"/>
  <c r="D54" i="14"/>
  <c r="C54" i="14"/>
  <c r="I53" i="14"/>
  <c r="H53" i="14"/>
  <c r="G53" i="14"/>
  <c r="F53" i="14"/>
  <c r="E53" i="14"/>
  <c r="D53" i="14"/>
  <c r="C53" i="14"/>
  <c r="I52" i="14"/>
  <c r="H52" i="14"/>
  <c r="G52" i="14"/>
  <c r="F52" i="14"/>
  <c r="E52" i="14"/>
  <c r="D52" i="14"/>
  <c r="C52" i="14"/>
  <c r="C51" i="14" s="1"/>
  <c r="I49" i="14"/>
  <c r="H49" i="14"/>
  <c r="G49" i="14"/>
  <c r="F49" i="14"/>
  <c r="E49" i="14"/>
  <c r="D49" i="14"/>
  <c r="C49" i="14"/>
  <c r="I48" i="14"/>
  <c r="H48" i="14"/>
  <c r="H46" i="14" s="1"/>
  <c r="G48" i="14"/>
  <c r="F48" i="14"/>
  <c r="E48" i="14"/>
  <c r="D48" i="14"/>
  <c r="C48" i="14"/>
  <c r="C46" i="14"/>
  <c r="I47" i="14"/>
  <c r="I46" i="14" s="1"/>
  <c r="H47" i="14"/>
  <c r="G47" i="14"/>
  <c r="F47" i="14"/>
  <c r="E47" i="14"/>
  <c r="E46" i="14" s="1"/>
  <c r="D47" i="14"/>
  <c r="D46" i="14" s="1"/>
  <c r="C47" i="14"/>
  <c r="I45" i="14"/>
  <c r="H45" i="14"/>
  <c r="G45" i="14"/>
  <c r="F45" i="14"/>
  <c r="E45" i="14"/>
  <c r="D45" i="14"/>
  <c r="C45" i="14"/>
  <c r="I44" i="14"/>
  <c r="I43" i="14"/>
  <c r="H44" i="14"/>
  <c r="H43" i="14"/>
  <c r="G44" i="14"/>
  <c r="F44" i="14"/>
  <c r="F43" i="14" s="1"/>
  <c r="E44" i="14"/>
  <c r="D44" i="14"/>
  <c r="D43" i="14"/>
  <c r="C44" i="14"/>
  <c r="I42" i="14"/>
  <c r="H42" i="14"/>
  <c r="G42" i="14"/>
  <c r="F42" i="14"/>
  <c r="E42" i="14"/>
  <c r="D42" i="14"/>
  <c r="C42" i="14"/>
  <c r="I39" i="14"/>
  <c r="H39" i="14"/>
  <c r="G39" i="14"/>
  <c r="F39" i="14"/>
  <c r="F37" i="14" s="1"/>
  <c r="E39" i="14"/>
  <c r="D39" i="14"/>
  <c r="C39" i="14"/>
  <c r="I38" i="14"/>
  <c r="H38" i="14"/>
  <c r="G38" i="14"/>
  <c r="G37" i="14" s="1"/>
  <c r="F38" i="14"/>
  <c r="E38" i="14"/>
  <c r="D38" i="14"/>
  <c r="C38" i="14"/>
  <c r="C37" i="14" s="1"/>
  <c r="I35" i="14"/>
  <c r="H35" i="14"/>
  <c r="G35" i="14"/>
  <c r="G32" i="14"/>
  <c r="F35" i="14"/>
  <c r="E35" i="14"/>
  <c r="D35" i="14"/>
  <c r="C35" i="14"/>
  <c r="I34" i="14"/>
  <c r="H34" i="14"/>
  <c r="G34" i="14"/>
  <c r="F34" i="14"/>
  <c r="E34" i="14"/>
  <c r="D34" i="14"/>
  <c r="C34" i="14"/>
  <c r="C32" i="14" s="1"/>
  <c r="I33" i="14"/>
  <c r="H33" i="14"/>
  <c r="G33" i="14"/>
  <c r="F33" i="14"/>
  <c r="F32" i="14"/>
  <c r="E33" i="14"/>
  <c r="D33" i="14"/>
  <c r="D32" i="14" s="1"/>
  <c r="C33" i="14"/>
  <c r="I31" i="14"/>
  <c r="H31" i="14"/>
  <c r="G31" i="14"/>
  <c r="F31" i="14"/>
  <c r="E31" i="14"/>
  <c r="D31" i="14"/>
  <c r="C31" i="14"/>
  <c r="I30" i="14"/>
  <c r="H30" i="14"/>
  <c r="G30" i="14"/>
  <c r="F30" i="14"/>
  <c r="E30" i="14"/>
  <c r="D30" i="14"/>
  <c r="C30" i="14"/>
  <c r="I29" i="14"/>
  <c r="H29" i="14"/>
  <c r="G29" i="14"/>
  <c r="F29" i="14"/>
  <c r="E29" i="14"/>
  <c r="D29" i="14"/>
  <c r="C29" i="14"/>
  <c r="I27" i="14"/>
  <c r="H27" i="14"/>
  <c r="G27" i="14"/>
  <c r="F27" i="14"/>
  <c r="E27" i="14"/>
  <c r="D27" i="14"/>
  <c r="C27" i="14"/>
  <c r="I26" i="14"/>
  <c r="H26" i="14"/>
  <c r="G26" i="14"/>
  <c r="F26" i="14"/>
  <c r="E26" i="14"/>
  <c r="D26" i="14"/>
  <c r="C26" i="14"/>
  <c r="I24" i="14"/>
  <c r="H24" i="14"/>
  <c r="G24" i="14"/>
  <c r="F24" i="14"/>
  <c r="E24" i="14"/>
  <c r="D24" i="14"/>
  <c r="C24" i="14"/>
  <c r="I23" i="14"/>
  <c r="H23" i="14"/>
  <c r="G23" i="14"/>
  <c r="F23" i="14"/>
  <c r="E23" i="14"/>
  <c r="D23" i="14"/>
  <c r="C23" i="14"/>
  <c r="I20" i="14"/>
  <c r="H20" i="14"/>
  <c r="G20" i="14"/>
  <c r="F20" i="14"/>
  <c r="E20" i="14"/>
  <c r="D20" i="14"/>
  <c r="C20" i="14"/>
  <c r="I19" i="14"/>
  <c r="H19" i="14"/>
  <c r="G19" i="14"/>
  <c r="F19" i="14"/>
  <c r="E19" i="14"/>
  <c r="D19" i="14"/>
  <c r="C19" i="14"/>
  <c r="I18" i="14"/>
  <c r="H18" i="14"/>
  <c r="G18" i="14"/>
  <c r="F18" i="14"/>
  <c r="E18" i="14"/>
  <c r="D18" i="14"/>
  <c r="C18" i="14"/>
  <c r="I17" i="14"/>
  <c r="H17" i="14"/>
  <c r="G17" i="14"/>
  <c r="G16" i="14"/>
  <c r="F17" i="14"/>
  <c r="F16" i="14" s="1"/>
  <c r="E17" i="14"/>
  <c r="D17" i="14"/>
  <c r="C17" i="14"/>
  <c r="I15" i="14"/>
  <c r="I12" i="14" s="1"/>
  <c r="H15" i="14"/>
  <c r="H12" i="14" s="1"/>
  <c r="G15" i="14"/>
  <c r="F15" i="14"/>
  <c r="E15" i="14"/>
  <c r="D15" i="14"/>
  <c r="C15" i="14"/>
  <c r="I14" i="14"/>
  <c r="H14" i="14"/>
  <c r="G14" i="14"/>
  <c r="F14" i="14"/>
  <c r="E14" i="14"/>
  <c r="D14" i="14"/>
  <c r="D12" i="14" s="1"/>
  <c r="C14" i="14"/>
  <c r="I13" i="14"/>
  <c r="H13" i="14"/>
  <c r="G13" i="14"/>
  <c r="G12" i="14"/>
  <c r="F13" i="14"/>
  <c r="F12" i="14" s="1"/>
  <c r="E13" i="14"/>
  <c r="E12" i="14" s="1"/>
  <c r="D13" i="14"/>
  <c r="C13" i="14"/>
  <c r="C12" i="14" s="1"/>
  <c r="I54" i="13"/>
  <c r="H54" i="13"/>
  <c r="H51" i="13"/>
  <c r="G54" i="13"/>
  <c r="G51" i="13" s="1"/>
  <c r="F54" i="13"/>
  <c r="E54" i="13"/>
  <c r="D54" i="13"/>
  <c r="C54" i="13"/>
  <c r="I53" i="13"/>
  <c r="H53" i="13"/>
  <c r="G53" i="13"/>
  <c r="F53" i="13"/>
  <c r="E53" i="13"/>
  <c r="D53" i="13"/>
  <c r="C53" i="13"/>
  <c r="C51" i="13" s="1"/>
  <c r="I52" i="13"/>
  <c r="H52" i="13"/>
  <c r="G52" i="13"/>
  <c r="F52" i="13"/>
  <c r="E52" i="13"/>
  <c r="E51" i="13" s="1"/>
  <c r="D52" i="13"/>
  <c r="D51" i="13" s="1"/>
  <c r="C52" i="13"/>
  <c r="F51" i="13"/>
  <c r="I49" i="13"/>
  <c r="H49" i="13"/>
  <c r="G49" i="13"/>
  <c r="F49" i="13"/>
  <c r="E49" i="13"/>
  <c r="D49" i="13"/>
  <c r="C49" i="13"/>
  <c r="I48" i="13"/>
  <c r="H48" i="13"/>
  <c r="G48" i="13"/>
  <c r="F48" i="13"/>
  <c r="F46" i="13" s="1"/>
  <c r="E48" i="13"/>
  <c r="D48" i="13"/>
  <c r="C48" i="13"/>
  <c r="I47" i="13"/>
  <c r="H47" i="13"/>
  <c r="H46" i="13"/>
  <c r="G47" i="13"/>
  <c r="G46" i="13" s="1"/>
  <c r="F47" i="13"/>
  <c r="E47" i="13"/>
  <c r="D47" i="13"/>
  <c r="D46" i="13"/>
  <c r="C47" i="13"/>
  <c r="C46" i="13" s="1"/>
  <c r="I46" i="13"/>
  <c r="I45" i="13"/>
  <c r="H45" i="13"/>
  <c r="G45" i="13"/>
  <c r="F45" i="13"/>
  <c r="E45" i="13"/>
  <c r="D45" i="13"/>
  <c r="C45" i="13"/>
  <c r="C43" i="13" s="1"/>
  <c r="I44" i="13"/>
  <c r="H44" i="13"/>
  <c r="H43" i="13" s="1"/>
  <c r="H41" i="13" s="1"/>
  <c r="G44" i="13"/>
  <c r="F44" i="13"/>
  <c r="F43" i="13" s="1"/>
  <c r="E44" i="13"/>
  <c r="E43" i="13" s="1"/>
  <c r="D44" i="13"/>
  <c r="C44" i="13"/>
  <c r="I43" i="13"/>
  <c r="I41" i="13" s="1"/>
  <c r="G43" i="13"/>
  <c r="I42" i="13"/>
  <c r="H42" i="13"/>
  <c r="G42" i="13"/>
  <c r="F42" i="13"/>
  <c r="F41" i="13" s="1"/>
  <c r="E42" i="13"/>
  <c r="D42" i="13"/>
  <c r="C42" i="13"/>
  <c r="I39" i="13"/>
  <c r="H39" i="13"/>
  <c r="G39" i="13"/>
  <c r="F39" i="13"/>
  <c r="E39" i="13"/>
  <c r="E37" i="13" s="1"/>
  <c r="D39" i="13"/>
  <c r="C39" i="13"/>
  <c r="I38" i="13"/>
  <c r="I37" i="13" s="1"/>
  <c r="H38" i="13"/>
  <c r="G38" i="13"/>
  <c r="G37" i="13"/>
  <c r="F38" i="13"/>
  <c r="E38" i="13"/>
  <c r="D38" i="13"/>
  <c r="D37" i="13" s="1"/>
  <c r="C38" i="13"/>
  <c r="C37" i="13" s="1"/>
  <c r="H37" i="13"/>
  <c r="F37" i="13"/>
  <c r="I35" i="13"/>
  <c r="H35" i="13"/>
  <c r="G35" i="13"/>
  <c r="F35" i="13"/>
  <c r="E35" i="13"/>
  <c r="D35" i="13"/>
  <c r="C35" i="13"/>
  <c r="I34" i="13"/>
  <c r="H34" i="13"/>
  <c r="H32" i="13" s="1"/>
  <c r="G34" i="13"/>
  <c r="F34" i="13"/>
  <c r="E34" i="13"/>
  <c r="D34" i="13"/>
  <c r="C34" i="13"/>
  <c r="C32" i="13" s="1"/>
  <c r="I33" i="13"/>
  <c r="H33" i="13"/>
  <c r="G33" i="13"/>
  <c r="F33" i="13"/>
  <c r="E33" i="13"/>
  <c r="E32" i="13" s="1"/>
  <c r="D33" i="13"/>
  <c r="C33" i="13"/>
  <c r="I32" i="13"/>
  <c r="D32" i="13"/>
  <c r="I31" i="13"/>
  <c r="H31" i="13"/>
  <c r="G31" i="13"/>
  <c r="F31" i="13"/>
  <c r="E31" i="13"/>
  <c r="D31" i="13"/>
  <c r="C31" i="13"/>
  <c r="I30" i="13"/>
  <c r="H30" i="13"/>
  <c r="G30" i="13"/>
  <c r="F30" i="13"/>
  <c r="F28" i="13" s="1"/>
  <c r="E30" i="13"/>
  <c r="E28" i="13" s="1"/>
  <c r="D30" i="13"/>
  <c r="C30" i="13"/>
  <c r="I29" i="13"/>
  <c r="H29" i="13"/>
  <c r="H28" i="13" s="1"/>
  <c r="G29" i="13"/>
  <c r="G28" i="13" s="1"/>
  <c r="F29" i="13"/>
  <c r="E29" i="13"/>
  <c r="D29" i="13"/>
  <c r="C29" i="13"/>
  <c r="C28" i="13"/>
  <c r="I28" i="13"/>
  <c r="D28" i="13"/>
  <c r="I27" i="13"/>
  <c r="H27" i="13"/>
  <c r="G27" i="13"/>
  <c r="F27" i="13"/>
  <c r="E27" i="13"/>
  <c r="D27" i="13"/>
  <c r="C27" i="13"/>
  <c r="I26" i="13"/>
  <c r="H26" i="13"/>
  <c r="H25" i="13" s="1"/>
  <c r="G26" i="13"/>
  <c r="F26" i="13"/>
  <c r="F25" i="13" s="1"/>
  <c r="E26" i="13"/>
  <c r="E25" i="13" s="1"/>
  <c r="D26" i="13"/>
  <c r="C26" i="13"/>
  <c r="C25" i="13"/>
  <c r="G25" i="13"/>
  <c r="I24" i="13"/>
  <c r="H24" i="13"/>
  <c r="G24" i="13"/>
  <c r="F24" i="13"/>
  <c r="E24" i="13"/>
  <c r="D24" i="13"/>
  <c r="C24" i="13"/>
  <c r="I23" i="13"/>
  <c r="H23" i="13"/>
  <c r="G23" i="13"/>
  <c r="F23" i="13"/>
  <c r="E23" i="13"/>
  <c r="D23" i="13"/>
  <c r="C23" i="13"/>
  <c r="I20" i="13"/>
  <c r="H20" i="13"/>
  <c r="G20" i="13"/>
  <c r="F20" i="13"/>
  <c r="E20" i="13"/>
  <c r="D20" i="13"/>
  <c r="C20" i="13"/>
  <c r="I19" i="13"/>
  <c r="H19" i="13"/>
  <c r="G19" i="13"/>
  <c r="F19" i="13"/>
  <c r="F16" i="13"/>
  <c r="E19" i="13"/>
  <c r="D19" i="13"/>
  <c r="C19" i="13"/>
  <c r="I18" i="13"/>
  <c r="H18" i="13"/>
  <c r="G18" i="13"/>
  <c r="F18" i="13"/>
  <c r="E18" i="13"/>
  <c r="D18" i="13"/>
  <c r="C18" i="13"/>
  <c r="C16" i="13" s="1"/>
  <c r="I17" i="13"/>
  <c r="I16" i="13" s="1"/>
  <c r="H17" i="13"/>
  <c r="G17" i="13"/>
  <c r="F17" i="13"/>
  <c r="E17" i="13"/>
  <c r="E16" i="13" s="1"/>
  <c r="E11" i="13" s="1"/>
  <c r="D17" i="13"/>
  <c r="D16" i="13" s="1"/>
  <c r="C17" i="13"/>
  <c r="I15" i="13"/>
  <c r="H15" i="13"/>
  <c r="G15" i="13"/>
  <c r="F15" i="13"/>
  <c r="E15" i="13"/>
  <c r="D15" i="13"/>
  <c r="C15" i="13"/>
  <c r="I14" i="13"/>
  <c r="I12" i="13" s="1"/>
  <c r="I11" i="13" s="1"/>
  <c r="H14" i="13"/>
  <c r="H12" i="13" s="1"/>
  <c r="G14" i="13"/>
  <c r="F14" i="13"/>
  <c r="E14" i="13"/>
  <c r="D14" i="13"/>
  <c r="C14" i="13"/>
  <c r="C12" i="13"/>
  <c r="C11" i="13" s="1"/>
  <c r="I13" i="13"/>
  <c r="H13" i="13"/>
  <c r="G13" i="13"/>
  <c r="G12" i="13" s="1"/>
  <c r="F13" i="13"/>
  <c r="F12" i="13" s="1"/>
  <c r="E13" i="13"/>
  <c r="E12" i="13"/>
  <c r="D13" i="13"/>
  <c r="D12" i="13" s="1"/>
  <c r="C13" i="13"/>
  <c r="C234" i="12"/>
  <c r="C230" i="12" s="1"/>
  <c r="D234" i="12"/>
  <c r="E234" i="12"/>
  <c r="F234" i="12"/>
  <c r="G234" i="12"/>
  <c r="H234" i="12"/>
  <c r="I234" i="12"/>
  <c r="I233" i="12"/>
  <c r="H233" i="12"/>
  <c r="G233" i="12"/>
  <c r="F233" i="12"/>
  <c r="E233" i="12"/>
  <c r="D233" i="12"/>
  <c r="D230" i="12" s="1"/>
  <c r="C233" i="12"/>
  <c r="I232" i="12"/>
  <c r="H232" i="12"/>
  <c r="G232" i="12"/>
  <c r="F232" i="12"/>
  <c r="E232" i="12"/>
  <c r="E230" i="12" s="1"/>
  <c r="D232" i="12"/>
  <c r="C232" i="12"/>
  <c r="I231" i="12"/>
  <c r="H231" i="12"/>
  <c r="G231" i="12"/>
  <c r="F231" i="12"/>
  <c r="F230" i="12" s="1"/>
  <c r="E231" i="12"/>
  <c r="D231" i="12"/>
  <c r="C231" i="12"/>
  <c r="I228" i="12"/>
  <c r="H228" i="12"/>
  <c r="G228" i="12"/>
  <c r="F228" i="12"/>
  <c r="E228" i="12"/>
  <c r="D228" i="12"/>
  <c r="C228" i="12"/>
  <c r="I227" i="12"/>
  <c r="H227" i="12"/>
  <c r="G227" i="12"/>
  <c r="F227" i="12"/>
  <c r="E227" i="12"/>
  <c r="D227" i="12"/>
  <c r="C227" i="12"/>
  <c r="I226" i="12"/>
  <c r="H226" i="12"/>
  <c r="G226" i="12"/>
  <c r="F226" i="12"/>
  <c r="E226" i="12"/>
  <c r="D226" i="12"/>
  <c r="C226" i="12"/>
  <c r="I225" i="12"/>
  <c r="H225" i="12"/>
  <c r="G225" i="12"/>
  <c r="F225" i="12"/>
  <c r="E225" i="12"/>
  <c r="D225" i="12"/>
  <c r="C225" i="12"/>
  <c r="I224" i="12"/>
  <c r="H224" i="12"/>
  <c r="G224" i="12"/>
  <c r="F224" i="12"/>
  <c r="E224" i="12"/>
  <c r="D224" i="12"/>
  <c r="C224" i="12"/>
  <c r="I223" i="12"/>
  <c r="H223" i="12"/>
  <c r="G223" i="12"/>
  <c r="F223" i="12"/>
  <c r="E223" i="12"/>
  <c r="D223" i="12"/>
  <c r="C223" i="12"/>
  <c r="I222" i="12"/>
  <c r="I220" i="12" s="1"/>
  <c r="H222" i="12"/>
  <c r="G222" i="12"/>
  <c r="F222" i="12"/>
  <c r="E222" i="12"/>
  <c r="D222" i="12"/>
  <c r="C222" i="12"/>
  <c r="I221" i="12"/>
  <c r="H221" i="12"/>
  <c r="G221" i="12"/>
  <c r="F221" i="12"/>
  <c r="E221" i="12"/>
  <c r="D221" i="12"/>
  <c r="C221" i="12"/>
  <c r="I207" i="12"/>
  <c r="H207" i="12"/>
  <c r="G207" i="12"/>
  <c r="F207" i="12"/>
  <c r="E207" i="12"/>
  <c r="D207" i="12"/>
  <c r="C207" i="12"/>
  <c r="I202" i="12"/>
  <c r="H202" i="12"/>
  <c r="G202" i="12"/>
  <c r="F202" i="12"/>
  <c r="E202" i="12"/>
  <c r="D202" i="12"/>
  <c r="C202" i="12"/>
  <c r="I194" i="12"/>
  <c r="H194" i="12"/>
  <c r="G194" i="12"/>
  <c r="F194" i="12"/>
  <c r="E194" i="12"/>
  <c r="D194" i="12"/>
  <c r="C194" i="12"/>
  <c r="I175" i="12"/>
  <c r="H175" i="12"/>
  <c r="G175" i="12"/>
  <c r="F175" i="12"/>
  <c r="E175" i="12"/>
  <c r="D175" i="12"/>
  <c r="C175" i="12"/>
  <c r="I165" i="12"/>
  <c r="H165" i="12"/>
  <c r="G165" i="12"/>
  <c r="F165" i="12"/>
  <c r="E165" i="12"/>
  <c r="D165" i="12"/>
  <c r="C165" i="12"/>
  <c r="I134" i="12"/>
  <c r="H134" i="12"/>
  <c r="G134" i="12"/>
  <c r="F134" i="12"/>
  <c r="E134" i="12"/>
  <c r="D134" i="12"/>
  <c r="C134" i="12"/>
  <c r="I73" i="12"/>
  <c r="H73" i="12"/>
  <c r="G73" i="12"/>
  <c r="F73" i="12"/>
  <c r="E73" i="12"/>
  <c r="D73" i="12"/>
  <c r="C73" i="12"/>
  <c r="I57" i="12"/>
  <c r="H57" i="12"/>
  <c r="G57" i="12"/>
  <c r="F57" i="12"/>
  <c r="E57" i="12"/>
  <c r="D57" i="12"/>
  <c r="C57" i="12"/>
  <c r="I55" i="12"/>
  <c r="H55" i="12"/>
  <c r="G55" i="12"/>
  <c r="F55" i="12"/>
  <c r="E55" i="12"/>
  <c r="D55" i="12"/>
  <c r="C55" i="12"/>
  <c r="I54" i="12"/>
  <c r="I52" i="12" s="1"/>
  <c r="H54" i="12"/>
  <c r="G54" i="12"/>
  <c r="F54" i="12"/>
  <c r="E54" i="12"/>
  <c r="D54" i="12"/>
  <c r="C54" i="12"/>
  <c r="I53" i="12"/>
  <c r="H53" i="12"/>
  <c r="G53" i="12"/>
  <c r="F53" i="12"/>
  <c r="F52" i="12"/>
  <c r="E53" i="12"/>
  <c r="D53" i="12"/>
  <c r="C53" i="12"/>
  <c r="I50" i="12"/>
  <c r="H50" i="12"/>
  <c r="G50" i="12"/>
  <c r="F50" i="12"/>
  <c r="E50" i="12"/>
  <c r="D50" i="12"/>
  <c r="C50" i="12"/>
  <c r="I49" i="12"/>
  <c r="I47" i="12" s="1"/>
  <c r="H49" i="12"/>
  <c r="G49" i="12"/>
  <c r="F49" i="12"/>
  <c r="E49" i="12"/>
  <c r="D49" i="12"/>
  <c r="D47" i="12" s="1"/>
  <c r="D41" i="12" s="1"/>
  <c r="C49" i="12"/>
  <c r="C47" i="12" s="1"/>
  <c r="I48" i="12"/>
  <c r="H48" i="12"/>
  <c r="G48" i="12"/>
  <c r="G47" i="12"/>
  <c r="F48" i="12"/>
  <c r="F47" i="12" s="1"/>
  <c r="E48" i="12"/>
  <c r="D48" i="12"/>
  <c r="C48" i="12"/>
  <c r="I46" i="12"/>
  <c r="H46" i="12"/>
  <c r="G46" i="12"/>
  <c r="F46" i="12"/>
  <c r="E46" i="12"/>
  <c r="D46" i="12"/>
  <c r="C46" i="12"/>
  <c r="I45" i="12"/>
  <c r="I43" i="12" s="1"/>
  <c r="H45" i="12"/>
  <c r="G45" i="12"/>
  <c r="F45" i="12"/>
  <c r="E45" i="12"/>
  <c r="D45" i="12"/>
  <c r="C45" i="12"/>
  <c r="I44" i="12"/>
  <c r="H44" i="12"/>
  <c r="G44" i="12"/>
  <c r="F44" i="12"/>
  <c r="E44" i="12"/>
  <c r="D44" i="12"/>
  <c r="C44" i="12"/>
  <c r="I42" i="12"/>
  <c r="H42" i="12"/>
  <c r="G42" i="12"/>
  <c r="F42" i="12"/>
  <c r="E42" i="12"/>
  <c r="D42" i="12"/>
  <c r="C42" i="12"/>
  <c r="I39" i="12"/>
  <c r="H39" i="12"/>
  <c r="H37" i="12" s="1"/>
  <c r="G39" i="12"/>
  <c r="F39" i="12"/>
  <c r="E39" i="12"/>
  <c r="D39" i="12"/>
  <c r="C39" i="12"/>
  <c r="I38" i="12"/>
  <c r="I37" i="12" s="1"/>
  <c r="H38" i="12"/>
  <c r="G38" i="12"/>
  <c r="G37" i="12" s="1"/>
  <c r="F38" i="12"/>
  <c r="F37" i="12"/>
  <c r="E38" i="12"/>
  <c r="D38" i="12"/>
  <c r="D37" i="12"/>
  <c r="C38" i="12"/>
  <c r="C37" i="12" s="1"/>
  <c r="I35" i="12"/>
  <c r="H35" i="12"/>
  <c r="G35" i="12"/>
  <c r="F35" i="12"/>
  <c r="E35" i="12"/>
  <c r="D35" i="12"/>
  <c r="C35" i="12"/>
  <c r="I34" i="12"/>
  <c r="H34" i="12"/>
  <c r="G34" i="12"/>
  <c r="F34" i="12"/>
  <c r="E34" i="12"/>
  <c r="D34" i="12"/>
  <c r="C34" i="12"/>
  <c r="I33" i="12"/>
  <c r="H33" i="12"/>
  <c r="G33" i="12"/>
  <c r="F33" i="12"/>
  <c r="E33" i="12"/>
  <c r="D33" i="12"/>
  <c r="C33" i="12"/>
  <c r="I31" i="12"/>
  <c r="H31" i="12"/>
  <c r="G31" i="12"/>
  <c r="F31" i="12"/>
  <c r="E31" i="12"/>
  <c r="D31" i="12"/>
  <c r="C31" i="12"/>
  <c r="I30" i="12"/>
  <c r="H30" i="12"/>
  <c r="G30" i="12"/>
  <c r="F30" i="12"/>
  <c r="E30" i="12"/>
  <c r="D30" i="12"/>
  <c r="C30" i="12"/>
  <c r="I29" i="12"/>
  <c r="H29" i="12"/>
  <c r="G29" i="12"/>
  <c r="F29" i="12"/>
  <c r="F28" i="12" s="1"/>
  <c r="E29" i="12"/>
  <c r="E28" i="12"/>
  <c r="D29" i="12"/>
  <c r="C29" i="12"/>
  <c r="I27" i="12"/>
  <c r="H27" i="12"/>
  <c r="G27" i="12"/>
  <c r="F27" i="12"/>
  <c r="E27" i="12"/>
  <c r="D27" i="12"/>
  <c r="C27" i="12"/>
  <c r="I26" i="12"/>
  <c r="H26" i="12"/>
  <c r="H25" i="12" s="1"/>
  <c r="G26" i="12"/>
  <c r="F26" i="12"/>
  <c r="F25" i="12"/>
  <c r="E26" i="12"/>
  <c r="E25" i="12" s="1"/>
  <c r="D26" i="12"/>
  <c r="C26" i="12"/>
  <c r="C25" i="12" s="1"/>
  <c r="I24" i="12"/>
  <c r="H24" i="12"/>
  <c r="G24" i="12"/>
  <c r="F24" i="12"/>
  <c r="E24" i="12"/>
  <c r="D24" i="12"/>
  <c r="C24" i="12"/>
  <c r="I23" i="12"/>
  <c r="H23" i="12"/>
  <c r="G23" i="12"/>
  <c r="F23" i="12"/>
  <c r="E23" i="12"/>
  <c r="D23" i="12"/>
  <c r="C23" i="12"/>
  <c r="I20" i="12"/>
  <c r="H20" i="12"/>
  <c r="G20" i="12"/>
  <c r="F20" i="12"/>
  <c r="E20" i="12"/>
  <c r="D20" i="12"/>
  <c r="C20" i="12"/>
  <c r="I19" i="12"/>
  <c r="H19" i="12"/>
  <c r="G19" i="12"/>
  <c r="F19" i="12"/>
  <c r="E19" i="12"/>
  <c r="D19" i="12"/>
  <c r="C19" i="12"/>
  <c r="I18" i="12"/>
  <c r="H18" i="12"/>
  <c r="G18" i="12"/>
  <c r="F18" i="12"/>
  <c r="E18" i="12"/>
  <c r="D18" i="12"/>
  <c r="C18" i="12"/>
  <c r="I17" i="12"/>
  <c r="H17" i="12"/>
  <c r="G17" i="12"/>
  <c r="F17" i="12"/>
  <c r="E17" i="12"/>
  <c r="D17" i="12"/>
  <c r="C17" i="12"/>
  <c r="I15" i="12"/>
  <c r="H15" i="12"/>
  <c r="G15" i="12"/>
  <c r="F15" i="12"/>
  <c r="E15" i="12"/>
  <c r="D15" i="12"/>
  <c r="C15" i="12"/>
  <c r="I14" i="12"/>
  <c r="H14" i="12"/>
  <c r="G14" i="12"/>
  <c r="F14" i="12"/>
  <c r="E14" i="12"/>
  <c r="D14" i="12"/>
  <c r="C14" i="12"/>
  <c r="I13" i="12"/>
  <c r="H13" i="12"/>
  <c r="G13" i="12"/>
  <c r="F13" i="12"/>
  <c r="E13" i="12"/>
  <c r="D13" i="12"/>
  <c r="C13" i="12"/>
  <c r="E13" i="11"/>
  <c r="E14" i="11"/>
  <c r="E15" i="11"/>
  <c r="E17" i="11"/>
  <c r="E16" i="11" s="1"/>
  <c r="E18" i="11"/>
  <c r="E19" i="11"/>
  <c r="E20" i="11"/>
  <c r="H13" i="11"/>
  <c r="H12" i="11"/>
  <c r="H14" i="11"/>
  <c r="H15" i="11"/>
  <c r="H17" i="11"/>
  <c r="H18" i="11"/>
  <c r="H19" i="11"/>
  <c r="H20" i="11"/>
  <c r="E23" i="11"/>
  <c r="E24" i="11"/>
  <c r="E26" i="11"/>
  <c r="E27" i="11"/>
  <c r="E25" i="11"/>
  <c r="E29" i="11"/>
  <c r="E30" i="11"/>
  <c r="E31" i="11"/>
  <c r="E33" i="11"/>
  <c r="E34" i="11"/>
  <c r="E35" i="11"/>
  <c r="H23" i="11"/>
  <c r="H24" i="11"/>
  <c r="H26" i="11"/>
  <c r="H25" i="11" s="1"/>
  <c r="H27" i="11"/>
  <c r="H29" i="11"/>
  <c r="H30" i="11"/>
  <c r="H31" i="11"/>
  <c r="H33" i="11"/>
  <c r="H34" i="11"/>
  <c r="H35" i="11"/>
  <c r="E38" i="11"/>
  <c r="E39" i="11"/>
  <c r="H38" i="11"/>
  <c r="H37" i="11" s="1"/>
  <c r="H39" i="11"/>
  <c r="E42" i="11"/>
  <c r="E44" i="11"/>
  <c r="E43" i="11" s="1"/>
  <c r="E45" i="11"/>
  <c r="E46" i="11"/>
  <c r="E48" i="11"/>
  <c r="E49" i="11"/>
  <c r="E50" i="11"/>
  <c r="H42" i="11"/>
  <c r="H44" i="11"/>
  <c r="H43" i="11" s="1"/>
  <c r="H45" i="11"/>
  <c r="H46" i="11"/>
  <c r="H48" i="11"/>
  <c r="H49" i="11"/>
  <c r="H50" i="11"/>
  <c r="E53" i="11"/>
  <c r="E54" i="11"/>
  <c r="E55" i="11"/>
  <c r="H53" i="11"/>
  <c r="H52" i="11" s="1"/>
  <c r="H54" i="11"/>
  <c r="H55" i="11"/>
  <c r="E57" i="11"/>
  <c r="H57" i="11"/>
  <c r="E73" i="11"/>
  <c r="H73" i="11"/>
  <c r="E135" i="11"/>
  <c r="H135" i="11"/>
  <c r="E166" i="11"/>
  <c r="H166" i="11"/>
  <c r="E176" i="11"/>
  <c r="H176" i="11"/>
  <c r="E195" i="11"/>
  <c r="H195" i="11"/>
  <c r="E203" i="11"/>
  <c r="H203" i="11"/>
  <c r="E210" i="11"/>
  <c r="H210" i="11"/>
  <c r="E231" i="11"/>
  <c r="E232" i="11"/>
  <c r="E233" i="11"/>
  <c r="E234" i="11"/>
  <c r="E235" i="11"/>
  <c r="E236" i="11"/>
  <c r="E237" i="11"/>
  <c r="E238" i="11"/>
  <c r="H231" i="11"/>
  <c r="H232" i="11"/>
  <c r="H233" i="11"/>
  <c r="H234" i="11"/>
  <c r="H235" i="11"/>
  <c r="H236" i="11"/>
  <c r="H237" i="11"/>
  <c r="H238" i="11"/>
  <c r="E241" i="11"/>
  <c r="E240" i="11" s="1"/>
  <c r="E242" i="11"/>
  <c r="E243" i="11"/>
  <c r="E244" i="11"/>
  <c r="H241" i="11"/>
  <c r="H242" i="11"/>
  <c r="H243" i="11"/>
  <c r="H244" i="11"/>
  <c r="C53" i="11"/>
  <c r="C54" i="11"/>
  <c r="C55" i="11"/>
  <c r="C42" i="11"/>
  <c r="C44" i="11"/>
  <c r="C45" i="11"/>
  <c r="C46" i="11"/>
  <c r="C48" i="11"/>
  <c r="C49" i="11"/>
  <c r="C50" i="11"/>
  <c r="C23" i="11"/>
  <c r="C24" i="11"/>
  <c r="C26" i="11"/>
  <c r="C27" i="11"/>
  <c r="C29" i="11"/>
  <c r="C30" i="11"/>
  <c r="C31" i="11"/>
  <c r="C33" i="11"/>
  <c r="C34" i="11"/>
  <c r="C35" i="11"/>
  <c r="C20" i="11"/>
  <c r="C17" i="11"/>
  <c r="C18" i="11"/>
  <c r="C19" i="11"/>
  <c r="C13" i="11"/>
  <c r="C14" i="11"/>
  <c r="C15" i="11"/>
  <c r="C38" i="11"/>
  <c r="C37" i="11" s="1"/>
  <c r="C39" i="11"/>
  <c r="D53" i="11"/>
  <c r="D54" i="11"/>
  <c r="D55" i="11"/>
  <c r="D52" i="11" s="1"/>
  <c r="D42" i="11"/>
  <c r="D44" i="11"/>
  <c r="D45" i="11"/>
  <c r="D46" i="11"/>
  <c r="D48" i="11"/>
  <c r="D49" i="11"/>
  <c r="D47" i="11" s="1"/>
  <c r="D50" i="11"/>
  <c r="D23" i="11"/>
  <c r="D24" i="11"/>
  <c r="D26" i="11"/>
  <c r="D27" i="11"/>
  <c r="D29" i="11"/>
  <c r="D28" i="11" s="1"/>
  <c r="D22" i="11" s="1"/>
  <c r="D30" i="11"/>
  <c r="D31" i="11"/>
  <c r="D33" i="11"/>
  <c r="D34" i="11"/>
  <c r="D35" i="11"/>
  <c r="D20" i="11"/>
  <c r="D17" i="11"/>
  <c r="D18" i="11"/>
  <c r="D19" i="11"/>
  <c r="D16" i="11" s="1"/>
  <c r="D13" i="11"/>
  <c r="D14" i="11"/>
  <c r="D15" i="11"/>
  <c r="D38" i="11"/>
  <c r="D39" i="11"/>
  <c r="D37" i="11"/>
  <c r="F53" i="11"/>
  <c r="F54" i="11"/>
  <c r="F55" i="11"/>
  <c r="F42" i="11"/>
  <c r="F44" i="11"/>
  <c r="F43" i="11"/>
  <c r="F45" i="11"/>
  <c r="F46" i="11"/>
  <c r="F48" i="11"/>
  <c r="F49" i="11"/>
  <c r="F50" i="11"/>
  <c r="F23" i="11"/>
  <c r="F24" i="11"/>
  <c r="F26" i="11"/>
  <c r="F27" i="11"/>
  <c r="F29" i="11"/>
  <c r="F30" i="11"/>
  <c r="F28" i="11"/>
  <c r="F31" i="11"/>
  <c r="F33" i="11"/>
  <c r="F34" i="11"/>
  <c r="F35" i="11"/>
  <c r="F20" i="11"/>
  <c r="F17" i="11"/>
  <c r="F18" i="11"/>
  <c r="F19" i="11"/>
  <c r="F13" i="11"/>
  <c r="F14" i="11"/>
  <c r="F15" i="11"/>
  <c r="F38" i="11"/>
  <c r="F37" i="11" s="1"/>
  <c r="F39" i="11"/>
  <c r="G53" i="11"/>
  <c r="G52" i="11" s="1"/>
  <c r="G54" i="11"/>
  <c r="G55" i="11"/>
  <c r="G42" i="11"/>
  <c r="G44" i="11"/>
  <c r="G43" i="11" s="1"/>
  <c r="G45" i="11"/>
  <c r="G46" i="11"/>
  <c r="G48" i="11"/>
  <c r="G47" i="11" s="1"/>
  <c r="G41" i="11" s="1"/>
  <c r="G49" i="11"/>
  <c r="G50" i="11"/>
  <c r="G23" i="11"/>
  <c r="G24" i="11"/>
  <c r="G26" i="11"/>
  <c r="G27" i="11"/>
  <c r="G29" i="11"/>
  <c r="G30" i="11"/>
  <c r="G31" i="11"/>
  <c r="G33" i="11"/>
  <c r="G34" i="11"/>
  <c r="G35" i="11"/>
  <c r="G20" i="11"/>
  <c r="G17" i="11"/>
  <c r="G18" i="11"/>
  <c r="G19" i="11"/>
  <c r="G13" i="11"/>
  <c r="G14" i="11"/>
  <c r="G12" i="11" s="1"/>
  <c r="G15" i="11"/>
  <c r="G38" i="11"/>
  <c r="G37" i="11" s="1"/>
  <c r="G39" i="11"/>
  <c r="I53" i="11"/>
  <c r="I54" i="11"/>
  <c r="I55" i="11"/>
  <c r="I52" i="11" s="1"/>
  <c r="I42" i="11"/>
  <c r="I44" i="11"/>
  <c r="I45" i="11"/>
  <c r="I46" i="11"/>
  <c r="I48" i="11"/>
  <c r="I47" i="11"/>
  <c r="I49" i="11"/>
  <c r="I50" i="11"/>
  <c r="I23" i="11"/>
  <c r="I24" i="11"/>
  <c r="I26" i="11"/>
  <c r="I27" i="11"/>
  <c r="I29" i="11"/>
  <c r="I30" i="11"/>
  <c r="I31" i="11"/>
  <c r="I33" i="11"/>
  <c r="I34" i="11"/>
  <c r="I35" i="11"/>
  <c r="I20" i="11"/>
  <c r="I17" i="11"/>
  <c r="I18" i="11"/>
  <c r="I19" i="11"/>
  <c r="I13" i="11"/>
  <c r="I14" i="11"/>
  <c r="I15" i="11"/>
  <c r="I38" i="11"/>
  <c r="I39" i="11"/>
  <c r="I37" i="11" s="1"/>
  <c r="C57" i="11"/>
  <c r="D57" i="11"/>
  <c r="F57" i="11"/>
  <c r="G57" i="11"/>
  <c r="I57" i="11"/>
  <c r="C73" i="11"/>
  <c r="D73" i="11"/>
  <c r="F73" i="11"/>
  <c r="G73" i="11"/>
  <c r="I73" i="11"/>
  <c r="C135" i="11"/>
  <c r="D135" i="11"/>
  <c r="F135" i="11"/>
  <c r="G135" i="11"/>
  <c r="I135" i="11"/>
  <c r="C166" i="11"/>
  <c r="D166" i="11"/>
  <c r="F166" i="11"/>
  <c r="G166" i="11"/>
  <c r="I166" i="11"/>
  <c r="C176" i="11"/>
  <c r="D176" i="11"/>
  <c r="F176" i="11"/>
  <c r="G176" i="11"/>
  <c r="I176" i="11"/>
  <c r="C195" i="11"/>
  <c r="D195" i="11"/>
  <c r="F195" i="11"/>
  <c r="G195" i="11"/>
  <c r="I195" i="11"/>
  <c r="C203" i="11"/>
  <c r="D203" i="11"/>
  <c r="F203" i="11"/>
  <c r="G203" i="11"/>
  <c r="I203" i="11"/>
  <c r="C210" i="11"/>
  <c r="D210" i="11"/>
  <c r="F210" i="11"/>
  <c r="G210" i="11"/>
  <c r="I210" i="11"/>
  <c r="C231" i="11"/>
  <c r="C232" i="11"/>
  <c r="C233" i="11"/>
  <c r="C234" i="11"/>
  <c r="C235" i="11"/>
  <c r="C236" i="11"/>
  <c r="C237" i="11"/>
  <c r="C238" i="11"/>
  <c r="D231" i="11"/>
  <c r="D232" i="11"/>
  <c r="D233" i="11"/>
  <c r="D234" i="11"/>
  <c r="D235" i="11"/>
  <c r="D236" i="11"/>
  <c r="D237" i="11"/>
  <c r="D238" i="11"/>
  <c r="F231" i="11"/>
  <c r="F232" i="11"/>
  <c r="F233" i="11"/>
  <c r="F234" i="11"/>
  <c r="F235" i="11"/>
  <c r="F236" i="11"/>
  <c r="F237" i="11"/>
  <c r="F238" i="11"/>
  <c r="G231" i="11"/>
  <c r="G232" i="11"/>
  <c r="G233" i="11"/>
  <c r="G234" i="11"/>
  <c r="G235" i="11"/>
  <c r="G236" i="11"/>
  <c r="G237" i="11"/>
  <c r="G238" i="11"/>
  <c r="I231" i="11"/>
  <c r="I232" i="11"/>
  <c r="I233" i="11"/>
  <c r="I234" i="11"/>
  <c r="I235" i="11"/>
  <c r="I236" i="11"/>
  <c r="I237" i="11"/>
  <c r="I238" i="11"/>
  <c r="C242" i="11"/>
  <c r="C244" i="11"/>
  <c r="C243" i="11"/>
  <c r="C241" i="11"/>
  <c r="D242" i="11"/>
  <c r="D244" i="11"/>
  <c r="D243" i="11"/>
  <c r="D241" i="11"/>
  <c r="F242" i="11"/>
  <c r="F244" i="11"/>
  <c r="F243" i="11"/>
  <c r="F241" i="11"/>
  <c r="G242" i="11"/>
  <c r="G244" i="11"/>
  <c r="G243" i="11"/>
  <c r="G241" i="11"/>
  <c r="I242" i="11"/>
  <c r="I244" i="11"/>
  <c r="I243" i="11"/>
  <c r="I241" i="11"/>
  <c r="I244" i="10"/>
  <c r="H244" i="10"/>
  <c r="G74" i="10"/>
  <c r="G75" i="10"/>
  <c r="G76" i="10"/>
  <c r="G79" i="10"/>
  <c r="C79" i="10" s="1"/>
  <c r="G80" i="10"/>
  <c r="G82" i="10"/>
  <c r="G81" i="10"/>
  <c r="G86" i="10"/>
  <c r="G85" i="10"/>
  <c r="G89" i="10"/>
  <c r="G87" i="10"/>
  <c r="G90" i="10"/>
  <c r="G88" i="10"/>
  <c r="G91" i="10"/>
  <c r="G92" i="10"/>
  <c r="G97" i="10"/>
  <c r="G96" i="10"/>
  <c r="G95" i="10"/>
  <c r="G98" i="10"/>
  <c r="G99" i="10"/>
  <c r="G100" i="10"/>
  <c r="C100" i="10" s="1"/>
  <c r="G101" i="10"/>
  <c r="G102" i="10"/>
  <c r="G104" i="10"/>
  <c r="G103" i="10"/>
  <c r="G105" i="10"/>
  <c r="G106" i="10"/>
  <c r="G108" i="10"/>
  <c r="G107" i="10"/>
  <c r="G110" i="10"/>
  <c r="G109" i="10"/>
  <c r="C109" i="10"/>
  <c r="G114" i="10"/>
  <c r="G116" i="10"/>
  <c r="G115" i="10"/>
  <c r="G118" i="10"/>
  <c r="G117" i="10"/>
  <c r="G119" i="10"/>
  <c r="C119" i="10"/>
  <c r="G120" i="10"/>
  <c r="G121" i="10"/>
  <c r="G122" i="10"/>
  <c r="G123" i="10"/>
  <c r="G124" i="10"/>
  <c r="G125" i="10"/>
  <c r="G127" i="10"/>
  <c r="G128" i="10"/>
  <c r="G129" i="10"/>
  <c r="G131" i="10"/>
  <c r="G132" i="10"/>
  <c r="G133" i="10"/>
  <c r="F244" i="10"/>
  <c r="E244" i="10"/>
  <c r="D74" i="10"/>
  <c r="D75" i="10"/>
  <c r="D76" i="10"/>
  <c r="D79" i="10"/>
  <c r="D80" i="10"/>
  <c r="D82" i="10"/>
  <c r="C82" i="10" s="1"/>
  <c r="D81" i="10"/>
  <c r="C81" i="10" s="1"/>
  <c r="D86" i="10"/>
  <c r="D85" i="10"/>
  <c r="D89" i="10"/>
  <c r="C89" i="10" s="1"/>
  <c r="C45" i="10" s="1"/>
  <c r="D87" i="10"/>
  <c r="C87" i="10" s="1"/>
  <c r="D90" i="10"/>
  <c r="D88" i="10"/>
  <c r="D91" i="10"/>
  <c r="C91" i="10"/>
  <c r="D92" i="10"/>
  <c r="D97" i="10"/>
  <c r="D96" i="10"/>
  <c r="D95" i="10"/>
  <c r="C95" i="10" s="1"/>
  <c r="D98" i="10"/>
  <c r="D42" i="10" s="1"/>
  <c r="D99" i="10"/>
  <c r="C99" i="10" s="1"/>
  <c r="D100" i="10"/>
  <c r="D101" i="10"/>
  <c r="D102" i="10"/>
  <c r="C102" i="10"/>
  <c r="D104" i="10"/>
  <c r="C104" i="10" s="1"/>
  <c r="D103" i="10"/>
  <c r="D105" i="10"/>
  <c r="D106" i="10"/>
  <c r="D108" i="10"/>
  <c r="C108" i="10" s="1"/>
  <c r="D107" i="10"/>
  <c r="D110" i="10"/>
  <c r="C110" i="10" s="1"/>
  <c r="D109" i="10"/>
  <c r="D114" i="10"/>
  <c r="D116" i="10"/>
  <c r="D115" i="10"/>
  <c r="C115" i="10"/>
  <c r="D118" i="10"/>
  <c r="D117" i="10"/>
  <c r="C117" i="10"/>
  <c r="D119" i="10"/>
  <c r="D120" i="10"/>
  <c r="C120" i="10"/>
  <c r="D121" i="10"/>
  <c r="C121" i="10" s="1"/>
  <c r="D122" i="10"/>
  <c r="C122" i="10" s="1"/>
  <c r="D123" i="10"/>
  <c r="C123" i="10" s="1"/>
  <c r="D124" i="10"/>
  <c r="D125" i="10"/>
  <c r="D127" i="10"/>
  <c r="D45" i="10" s="1"/>
  <c r="C127" i="10"/>
  <c r="D128" i="10"/>
  <c r="C128" i="10" s="1"/>
  <c r="D129" i="10"/>
  <c r="C129" i="10" s="1"/>
  <c r="D131" i="10"/>
  <c r="C131" i="10"/>
  <c r="D132" i="10"/>
  <c r="D133" i="10"/>
  <c r="C80" i="10"/>
  <c r="C90" i="10"/>
  <c r="C97" i="10"/>
  <c r="C96" i="10"/>
  <c r="C107" i="10"/>
  <c r="C118" i="10"/>
  <c r="I243" i="10"/>
  <c r="H243" i="10"/>
  <c r="G136" i="10"/>
  <c r="G23" i="10" s="1"/>
  <c r="G138" i="10"/>
  <c r="G140" i="10"/>
  <c r="G143" i="10"/>
  <c r="G27" i="10" s="1"/>
  <c r="G146" i="10"/>
  <c r="G150" i="10"/>
  <c r="G151" i="10"/>
  <c r="G153" i="10"/>
  <c r="G155" i="10"/>
  <c r="G157" i="10"/>
  <c r="G158" i="10"/>
  <c r="C158" i="10" s="1"/>
  <c r="G160" i="10"/>
  <c r="C160" i="10" s="1"/>
  <c r="G161" i="10"/>
  <c r="G163" i="10"/>
  <c r="G167" i="10"/>
  <c r="G174" i="10"/>
  <c r="G149" i="10"/>
  <c r="C149" i="10"/>
  <c r="G145" i="10"/>
  <c r="F243" i="10"/>
  <c r="E243" i="10"/>
  <c r="D136" i="10"/>
  <c r="D138" i="10"/>
  <c r="D140" i="10"/>
  <c r="D143" i="10"/>
  <c r="C143" i="10" s="1"/>
  <c r="D146" i="10"/>
  <c r="D150" i="10"/>
  <c r="D151" i="10"/>
  <c r="C151" i="10"/>
  <c r="D153" i="10"/>
  <c r="D155" i="10"/>
  <c r="C155" i="10"/>
  <c r="D157" i="10"/>
  <c r="C157" i="10" s="1"/>
  <c r="D158" i="10"/>
  <c r="D160" i="10"/>
  <c r="D161" i="10"/>
  <c r="C161" i="10"/>
  <c r="D163" i="10"/>
  <c r="C163" i="10" s="1"/>
  <c r="D167" i="10"/>
  <c r="D174" i="10"/>
  <c r="C174" i="10" s="1"/>
  <c r="D149" i="10"/>
  <c r="D145" i="10"/>
  <c r="C150" i="10"/>
  <c r="C153" i="10"/>
  <c r="I242" i="10"/>
  <c r="H242" i="10"/>
  <c r="G58" i="10"/>
  <c r="G59" i="10"/>
  <c r="G61" i="10"/>
  <c r="G62" i="10"/>
  <c r="G63" i="10"/>
  <c r="G64" i="10"/>
  <c r="G65" i="10"/>
  <c r="C65" i="10"/>
  <c r="G67" i="10"/>
  <c r="G68" i="10"/>
  <c r="G69" i="10"/>
  <c r="G70" i="10"/>
  <c r="G71" i="10"/>
  <c r="G84" i="10"/>
  <c r="G60" i="10"/>
  <c r="F242" i="10"/>
  <c r="E242" i="10"/>
  <c r="D58" i="10"/>
  <c r="C58" i="10" s="1"/>
  <c r="D59" i="10"/>
  <c r="C59" i="10" s="1"/>
  <c r="D61" i="10"/>
  <c r="D62" i="10"/>
  <c r="D63" i="10"/>
  <c r="C63" i="10" s="1"/>
  <c r="D64" i="10"/>
  <c r="C64" i="10" s="1"/>
  <c r="D65" i="10"/>
  <c r="D67" i="10"/>
  <c r="D68" i="10"/>
  <c r="C68" i="10" s="1"/>
  <c r="D69" i="10"/>
  <c r="C69" i="10"/>
  <c r="D70" i="10"/>
  <c r="C70" i="10" s="1"/>
  <c r="D71" i="10"/>
  <c r="D84" i="10"/>
  <c r="C84" i="10" s="1"/>
  <c r="D60" i="10"/>
  <c r="C60" i="10" s="1"/>
  <c r="I241" i="10"/>
  <c r="I240" i="10" s="1"/>
  <c r="H241" i="10"/>
  <c r="H240" i="10" s="1"/>
  <c r="G177" i="10"/>
  <c r="G178" i="10"/>
  <c r="G179" i="10"/>
  <c r="G180" i="10"/>
  <c r="G181" i="10"/>
  <c r="G182" i="10"/>
  <c r="G183" i="10"/>
  <c r="G184" i="10"/>
  <c r="G186" i="10"/>
  <c r="G188" i="10"/>
  <c r="C188" i="10"/>
  <c r="G189" i="10"/>
  <c r="G191" i="10"/>
  <c r="G193" i="10"/>
  <c r="G197" i="10"/>
  <c r="G190" i="10"/>
  <c r="F241" i="10"/>
  <c r="F240" i="10" s="1"/>
  <c r="E241" i="10"/>
  <c r="D177" i="10"/>
  <c r="D178" i="10"/>
  <c r="D179" i="10"/>
  <c r="C179" i="10"/>
  <c r="C39" i="10"/>
  <c r="D180" i="10"/>
  <c r="D181" i="10"/>
  <c r="D182" i="10"/>
  <c r="D183" i="10"/>
  <c r="C183" i="10"/>
  <c r="D184" i="10"/>
  <c r="D186" i="10"/>
  <c r="C186" i="10" s="1"/>
  <c r="D188" i="10"/>
  <c r="D189" i="10"/>
  <c r="C189" i="10" s="1"/>
  <c r="D191" i="10"/>
  <c r="D193" i="10"/>
  <c r="C193" i="10" s="1"/>
  <c r="D197" i="10"/>
  <c r="D190" i="10"/>
  <c r="C177" i="10"/>
  <c r="C184" i="10"/>
  <c r="C191" i="10"/>
  <c r="I238" i="10"/>
  <c r="H238" i="10"/>
  <c r="G211" i="10"/>
  <c r="G212" i="10"/>
  <c r="G213" i="10"/>
  <c r="G214" i="10"/>
  <c r="G215" i="10"/>
  <c r="G216" i="10"/>
  <c r="G217" i="10"/>
  <c r="G218" i="10"/>
  <c r="G219" i="10"/>
  <c r="G220" i="10"/>
  <c r="G14" i="10" s="1"/>
  <c r="G221" i="10"/>
  <c r="G222" i="10"/>
  <c r="G223" i="10"/>
  <c r="G224" i="10"/>
  <c r="G225" i="10"/>
  <c r="G226" i="10"/>
  <c r="G13" i="10" s="1"/>
  <c r="G227" i="10"/>
  <c r="G228" i="10"/>
  <c r="F238" i="10"/>
  <c r="E238" i="10"/>
  <c r="D211" i="10"/>
  <c r="D212" i="10"/>
  <c r="D213" i="10"/>
  <c r="C213" i="10" s="1"/>
  <c r="D214" i="10"/>
  <c r="D215" i="10"/>
  <c r="D216" i="10"/>
  <c r="C216" i="10"/>
  <c r="D217" i="10"/>
  <c r="C217" i="10" s="1"/>
  <c r="D218" i="10"/>
  <c r="C218" i="10"/>
  <c r="D219" i="10"/>
  <c r="C219" i="10" s="1"/>
  <c r="D220" i="10"/>
  <c r="D221" i="10"/>
  <c r="D222" i="10"/>
  <c r="C222" i="10" s="1"/>
  <c r="D223" i="10"/>
  <c r="C223" i="10"/>
  <c r="D224" i="10"/>
  <c r="C224" i="10"/>
  <c r="D225" i="10"/>
  <c r="D15" i="10" s="1"/>
  <c r="D226" i="10"/>
  <c r="D227" i="10"/>
  <c r="D228" i="10"/>
  <c r="C228" i="10"/>
  <c r="C221" i="10"/>
  <c r="C225" i="10"/>
  <c r="I237" i="10"/>
  <c r="H237" i="10"/>
  <c r="G204" i="10"/>
  <c r="G205" i="10"/>
  <c r="G17" i="10" s="1"/>
  <c r="G203" i="10"/>
  <c r="G206" i="10"/>
  <c r="G19" i="10" s="1"/>
  <c r="G207" i="10"/>
  <c r="G208" i="10"/>
  <c r="G237" i="10"/>
  <c r="F237" i="10"/>
  <c r="E237" i="10"/>
  <c r="D204" i="10"/>
  <c r="C204" i="10" s="1"/>
  <c r="D205" i="10"/>
  <c r="D206" i="10"/>
  <c r="D207" i="10"/>
  <c r="D19" i="10" s="1"/>
  <c r="D208" i="10"/>
  <c r="C208" i="10" s="1"/>
  <c r="C206" i="10"/>
  <c r="I236" i="10"/>
  <c r="H236" i="10"/>
  <c r="G196" i="10"/>
  <c r="G198" i="10"/>
  <c r="G199" i="10"/>
  <c r="G200" i="10"/>
  <c r="G201" i="10"/>
  <c r="C201" i="10" s="1"/>
  <c r="F236" i="10"/>
  <c r="E236" i="10"/>
  <c r="D196" i="10"/>
  <c r="D198" i="10"/>
  <c r="D199" i="10"/>
  <c r="C199" i="10" s="1"/>
  <c r="D200" i="10"/>
  <c r="C200" i="10"/>
  <c r="D201" i="10"/>
  <c r="C198" i="10"/>
  <c r="I235" i="10"/>
  <c r="H235" i="10"/>
  <c r="G185" i="10"/>
  <c r="G187" i="10"/>
  <c r="G192" i="10"/>
  <c r="F235" i="10"/>
  <c r="E235" i="10"/>
  <c r="D185" i="10"/>
  <c r="D187" i="10"/>
  <c r="C187" i="10" s="1"/>
  <c r="D192" i="10"/>
  <c r="C192" i="10"/>
  <c r="I234" i="10"/>
  <c r="H234" i="10"/>
  <c r="G168" i="10"/>
  <c r="G169" i="10"/>
  <c r="G170" i="10"/>
  <c r="G171" i="10"/>
  <c r="G172" i="10"/>
  <c r="G33" i="10" s="1"/>
  <c r="G173" i="10"/>
  <c r="F234" i="10"/>
  <c r="E234" i="10"/>
  <c r="D168" i="10"/>
  <c r="C168" i="10"/>
  <c r="D169" i="10"/>
  <c r="D170" i="10"/>
  <c r="C170" i="10"/>
  <c r="D171" i="10"/>
  <c r="D172" i="10"/>
  <c r="C172" i="10"/>
  <c r="C33" i="10" s="1"/>
  <c r="D173" i="10"/>
  <c r="I233" i="10"/>
  <c r="H233" i="10"/>
  <c r="G137" i="10"/>
  <c r="G139" i="10"/>
  <c r="G141" i="10"/>
  <c r="G142" i="10"/>
  <c r="G144" i="10"/>
  <c r="G147" i="10"/>
  <c r="G148" i="10"/>
  <c r="G152" i="10"/>
  <c r="G154" i="10"/>
  <c r="C154" i="10" s="1"/>
  <c r="G156" i="10"/>
  <c r="G159" i="10"/>
  <c r="G162" i="10"/>
  <c r="G164" i="10"/>
  <c r="F233" i="10"/>
  <c r="E233" i="10"/>
  <c r="D137" i="10"/>
  <c r="D139" i="10"/>
  <c r="C139" i="10"/>
  <c r="D141" i="10"/>
  <c r="D29" i="10"/>
  <c r="D142" i="10"/>
  <c r="C142" i="10" s="1"/>
  <c r="D144" i="10"/>
  <c r="D147" i="10"/>
  <c r="D148" i="10"/>
  <c r="D152" i="10"/>
  <c r="C152" i="10"/>
  <c r="D154" i="10"/>
  <c r="D156" i="10"/>
  <c r="D159" i="10"/>
  <c r="D162" i="10"/>
  <c r="D164" i="10"/>
  <c r="C164" i="10" s="1"/>
  <c r="C147" i="10"/>
  <c r="I232" i="10"/>
  <c r="H232" i="10"/>
  <c r="G77" i="10"/>
  <c r="C77" i="10" s="1"/>
  <c r="G78" i="10"/>
  <c r="G83" i="10"/>
  <c r="G46" i="10" s="1"/>
  <c r="G93" i="10"/>
  <c r="G94" i="10"/>
  <c r="G111" i="10"/>
  <c r="G112" i="10"/>
  <c r="G113" i="10"/>
  <c r="G126" i="10"/>
  <c r="G130" i="10"/>
  <c r="F232" i="10"/>
  <c r="E232" i="10"/>
  <c r="D77" i="10"/>
  <c r="D78" i="10"/>
  <c r="D83" i="10"/>
  <c r="C83" i="10" s="1"/>
  <c r="D93" i="10"/>
  <c r="C93" i="10"/>
  <c r="D94" i="10"/>
  <c r="C94" i="10" s="1"/>
  <c r="D111" i="10"/>
  <c r="D112" i="10"/>
  <c r="C112" i="10" s="1"/>
  <c r="D113" i="10"/>
  <c r="C113" i="10" s="1"/>
  <c r="D126" i="10"/>
  <c r="D130" i="10"/>
  <c r="C126" i="10"/>
  <c r="I231" i="10"/>
  <c r="H231" i="10"/>
  <c r="G66" i="10"/>
  <c r="F231" i="10"/>
  <c r="F230" i="10" s="1"/>
  <c r="E231" i="10"/>
  <c r="D66" i="10"/>
  <c r="C66" i="10"/>
  <c r="I210" i="10"/>
  <c r="H210" i="10"/>
  <c r="F210" i="10"/>
  <c r="E210" i="10"/>
  <c r="I203" i="10"/>
  <c r="H203" i="10"/>
  <c r="F203" i="10"/>
  <c r="E203" i="10"/>
  <c r="I195" i="10"/>
  <c r="H195" i="10"/>
  <c r="F195" i="10"/>
  <c r="E195" i="10"/>
  <c r="I176" i="10"/>
  <c r="H176" i="10"/>
  <c r="F176" i="10"/>
  <c r="E176" i="10"/>
  <c r="I166" i="10"/>
  <c r="H166" i="10"/>
  <c r="F166" i="10"/>
  <c r="E166" i="10"/>
  <c r="I135" i="10"/>
  <c r="H135" i="10"/>
  <c r="F135" i="10"/>
  <c r="E135" i="10"/>
  <c r="I73" i="10"/>
  <c r="H73" i="10"/>
  <c r="F73" i="10"/>
  <c r="E73" i="10"/>
  <c r="I57" i="10"/>
  <c r="H57" i="10"/>
  <c r="F57" i="10"/>
  <c r="E57" i="10"/>
  <c r="I55" i="10"/>
  <c r="H55" i="10"/>
  <c r="F55" i="10"/>
  <c r="E55" i="10"/>
  <c r="I54" i="10"/>
  <c r="H54" i="10"/>
  <c r="F54" i="10"/>
  <c r="E54" i="10"/>
  <c r="I53" i="10"/>
  <c r="I52" i="10"/>
  <c r="H53" i="10"/>
  <c r="F53" i="10"/>
  <c r="E53" i="10"/>
  <c r="H52" i="10"/>
  <c r="I50" i="10"/>
  <c r="H50" i="10"/>
  <c r="F50" i="10"/>
  <c r="E50" i="10"/>
  <c r="I49" i="10"/>
  <c r="H49" i="10"/>
  <c r="F49" i="10"/>
  <c r="E49" i="10"/>
  <c r="I48" i="10"/>
  <c r="H48" i="10"/>
  <c r="H47" i="10" s="1"/>
  <c r="F48" i="10"/>
  <c r="F47" i="10" s="1"/>
  <c r="E48" i="10"/>
  <c r="E47" i="10" s="1"/>
  <c r="I46" i="10"/>
  <c r="H46" i="10"/>
  <c r="F46" i="10"/>
  <c r="E46" i="10"/>
  <c r="I45" i="10"/>
  <c r="H45" i="10"/>
  <c r="F45" i="10"/>
  <c r="E45" i="10"/>
  <c r="I44" i="10"/>
  <c r="I43" i="10" s="1"/>
  <c r="H44" i="10"/>
  <c r="H43" i="10" s="1"/>
  <c r="F44" i="10"/>
  <c r="F43" i="10" s="1"/>
  <c r="E44" i="10"/>
  <c r="E43" i="10"/>
  <c r="I42" i="10"/>
  <c r="H42" i="10"/>
  <c r="F42" i="10"/>
  <c r="E42" i="10"/>
  <c r="E41" i="10" s="1"/>
  <c r="I39" i="10"/>
  <c r="H39" i="10"/>
  <c r="G39" i="10"/>
  <c r="F39" i="10"/>
  <c r="E39" i="10"/>
  <c r="D39" i="10"/>
  <c r="I38" i="10"/>
  <c r="H38" i="10"/>
  <c r="H37" i="10" s="1"/>
  <c r="F38" i="10"/>
  <c r="F37" i="10" s="1"/>
  <c r="E38" i="10"/>
  <c r="E37" i="10"/>
  <c r="I35" i="10"/>
  <c r="H35" i="10"/>
  <c r="H32" i="10" s="1"/>
  <c r="F35" i="10"/>
  <c r="E35" i="10"/>
  <c r="I34" i="10"/>
  <c r="H34" i="10"/>
  <c r="F34" i="10"/>
  <c r="F32" i="10" s="1"/>
  <c r="E34" i="10"/>
  <c r="I33" i="10"/>
  <c r="I32" i="10" s="1"/>
  <c r="H33" i="10"/>
  <c r="F33" i="10"/>
  <c r="E33" i="10"/>
  <c r="D33" i="10"/>
  <c r="E32" i="10"/>
  <c r="I31" i="10"/>
  <c r="H31" i="10"/>
  <c r="F31" i="10"/>
  <c r="E31" i="10"/>
  <c r="I30" i="10"/>
  <c r="H30" i="10"/>
  <c r="G30" i="10"/>
  <c r="F30" i="10"/>
  <c r="E30" i="10"/>
  <c r="I29" i="10"/>
  <c r="I28" i="10"/>
  <c r="H29" i="10"/>
  <c r="H28" i="10" s="1"/>
  <c r="F29" i="10"/>
  <c r="F28" i="10"/>
  <c r="E29" i="10"/>
  <c r="E28" i="10" s="1"/>
  <c r="I27" i="10"/>
  <c r="H27" i="10"/>
  <c r="F27" i="10"/>
  <c r="E27" i="10"/>
  <c r="I26" i="10"/>
  <c r="H26" i="10"/>
  <c r="H25" i="10" s="1"/>
  <c r="H22" i="10" s="1"/>
  <c r="F26" i="10"/>
  <c r="F25" i="10" s="1"/>
  <c r="E26" i="10"/>
  <c r="E25" i="10" s="1"/>
  <c r="I24" i="10"/>
  <c r="H24" i="10"/>
  <c r="G24" i="10"/>
  <c r="F24" i="10"/>
  <c r="E24" i="10"/>
  <c r="I23" i="10"/>
  <c r="H23" i="10"/>
  <c r="F23" i="10"/>
  <c r="E23" i="10"/>
  <c r="I20" i="10"/>
  <c r="H20" i="10"/>
  <c r="F20" i="10"/>
  <c r="E20" i="10"/>
  <c r="I19" i="10"/>
  <c r="H19" i="10"/>
  <c r="F19" i="10"/>
  <c r="F16" i="10" s="1"/>
  <c r="E19" i="10"/>
  <c r="I18" i="10"/>
  <c r="H18" i="10"/>
  <c r="G18" i="10"/>
  <c r="F18" i="10"/>
  <c r="E18" i="10"/>
  <c r="E16" i="10" s="1"/>
  <c r="D18" i="10"/>
  <c r="I17" i="10"/>
  <c r="I16" i="10" s="1"/>
  <c r="H17" i="10"/>
  <c r="H16" i="10" s="1"/>
  <c r="F17" i="10"/>
  <c r="E17" i="10"/>
  <c r="I15" i="10"/>
  <c r="H15" i="10"/>
  <c r="F15" i="10"/>
  <c r="E15" i="10"/>
  <c r="I14" i="10"/>
  <c r="H14" i="10"/>
  <c r="F14" i="10"/>
  <c r="E14" i="10"/>
  <c r="I13" i="10"/>
  <c r="I12" i="10" s="1"/>
  <c r="H13" i="10"/>
  <c r="F13" i="10"/>
  <c r="F12" i="10" s="1"/>
  <c r="E13" i="10"/>
  <c r="D13" i="10"/>
  <c r="E12" i="10"/>
  <c r="E11" i="10" s="1"/>
  <c r="E9" i="10" s="1"/>
  <c r="J324" i="9"/>
  <c r="J325" i="9"/>
  <c r="J326" i="9"/>
  <c r="J327" i="9"/>
  <c r="I324" i="9"/>
  <c r="I328" i="9"/>
  <c r="I325" i="9"/>
  <c r="I326" i="9"/>
  <c r="I327" i="9"/>
  <c r="H324" i="9"/>
  <c r="H325" i="9"/>
  <c r="H326" i="9"/>
  <c r="H327" i="9"/>
  <c r="G324" i="9"/>
  <c r="G325" i="9"/>
  <c r="G326" i="9"/>
  <c r="G327" i="9"/>
  <c r="F324" i="9"/>
  <c r="F325" i="9"/>
  <c r="F326" i="9"/>
  <c r="F327" i="9"/>
  <c r="E324" i="9"/>
  <c r="E328" i="9"/>
  <c r="E325" i="9"/>
  <c r="E326" i="9"/>
  <c r="E327" i="9"/>
  <c r="D324" i="9"/>
  <c r="D325" i="9"/>
  <c r="D328" i="9"/>
  <c r="D326" i="9"/>
  <c r="D327" i="9"/>
  <c r="J313" i="9"/>
  <c r="J314" i="9"/>
  <c r="J315" i="9"/>
  <c r="J316" i="9"/>
  <c r="J317" i="9"/>
  <c r="J318" i="9"/>
  <c r="J319" i="9"/>
  <c r="J320" i="9"/>
  <c r="I313" i="9"/>
  <c r="I314" i="9"/>
  <c r="I315" i="9"/>
  <c r="I316" i="9"/>
  <c r="I317" i="9"/>
  <c r="I318" i="9"/>
  <c r="I319" i="9"/>
  <c r="I320" i="9"/>
  <c r="H313" i="9"/>
  <c r="H314" i="9"/>
  <c r="H315" i="9"/>
  <c r="H316" i="9"/>
  <c r="H317" i="9"/>
  <c r="H318" i="9"/>
  <c r="H319" i="9"/>
  <c r="H320" i="9"/>
  <c r="G313" i="9"/>
  <c r="G314" i="9"/>
  <c r="G315" i="9"/>
  <c r="G316" i="9"/>
  <c r="G317" i="9"/>
  <c r="G318" i="9"/>
  <c r="G319" i="9"/>
  <c r="G321" i="9" s="1"/>
  <c r="G320" i="9"/>
  <c r="F313" i="9"/>
  <c r="F314" i="9"/>
  <c r="F315" i="9"/>
  <c r="F316" i="9"/>
  <c r="F317" i="9"/>
  <c r="F321" i="9" s="1"/>
  <c r="F318" i="9"/>
  <c r="F319" i="9"/>
  <c r="F320" i="9"/>
  <c r="E313" i="9"/>
  <c r="E314" i="9"/>
  <c r="E315" i="9"/>
  <c r="E316" i="9"/>
  <c r="E317" i="9"/>
  <c r="E318" i="9"/>
  <c r="E319" i="9"/>
  <c r="E320" i="9"/>
  <c r="D313" i="9"/>
  <c r="D314" i="9"/>
  <c r="D321" i="9" s="1"/>
  <c r="D315" i="9"/>
  <c r="D316" i="9"/>
  <c r="D317" i="9"/>
  <c r="D318" i="9"/>
  <c r="D319" i="9"/>
  <c r="D320" i="9"/>
  <c r="J288" i="9"/>
  <c r="I288" i="9"/>
  <c r="H288" i="9"/>
  <c r="G288" i="9"/>
  <c r="F288" i="9"/>
  <c r="E288" i="9"/>
  <c r="D288" i="9"/>
  <c r="J269" i="9"/>
  <c r="I269" i="9"/>
  <c r="H269" i="9"/>
  <c r="G269" i="9"/>
  <c r="F269" i="9"/>
  <c r="E269" i="9"/>
  <c r="D269" i="9"/>
  <c r="J261" i="9"/>
  <c r="I261" i="9"/>
  <c r="H261" i="9"/>
  <c r="G261" i="9"/>
  <c r="F261" i="9"/>
  <c r="E261" i="9"/>
  <c r="D261" i="9"/>
  <c r="J240" i="9"/>
  <c r="I240" i="9"/>
  <c r="H240" i="9"/>
  <c r="G240" i="9"/>
  <c r="F240" i="9"/>
  <c r="E240" i="9"/>
  <c r="D240" i="9"/>
  <c r="J216" i="9"/>
  <c r="I216" i="9"/>
  <c r="H216" i="9"/>
  <c r="G216" i="9"/>
  <c r="F216" i="9"/>
  <c r="E216" i="9"/>
  <c r="D216" i="9"/>
  <c r="J174" i="9"/>
  <c r="I174" i="9"/>
  <c r="H174" i="9"/>
  <c r="G174" i="9"/>
  <c r="F174" i="9"/>
  <c r="E174" i="9"/>
  <c r="D174" i="9"/>
  <c r="J86" i="9"/>
  <c r="I86" i="9"/>
  <c r="H86" i="9"/>
  <c r="G86" i="9"/>
  <c r="F86" i="9"/>
  <c r="E86" i="9"/>
  <c r="D86" i="9"/>
  <c r="J57" i="9"/>
  <c r="I57" i="9"/>
  <c r="H57" i="9"/>
  <c r="G57" i="9"/>
  <c r="F57" i="9"/>
  <c r="E57" i="9"/>
  <c r="D57" i="9"/>
  <c r="J12" i="9"/>
  <c r="J11" i="9" s="1"/>
  <c r="J13" i="9"/>
  <c r="J14" i="9"/>
  <c r="J16" i="9"/>
  <c r="J17" i="9"/>
  <c r="J18" i="9"/>
  <c r="J19" i="9"/>
  <c r="J22" i="9"/>
  <c r="J23" i="9"/>
  <c r="J25" i="9"/>
  <c r="J24" i="9" s="1"/>
  <c r="J26" i="9"/>
  <c r="J28" i="9"/>
  <c r="J27" i="9" s="1"/>
  <c r="J29" i="9"/>
  <c r="J30" i="9"/>
  <c r="J32" i="9"/>
  <c r="J33" i="9"/>
  <c r="J34" i="9"/>
  <c r="J37" i="9"/>
  <c r="J38" i="9"/>
  <c r="J41" i="9"/>
  <c r="J43" i="9"/>
  <c r="J44" i="9"/>
  <c r="J45" i="9"/>
  <c r="J47" i="9"/>
  <c r="J48" i="9"/>
  <c r="J49" i="9"/>
  <c r="J46" i="9" s="1"/>
  <c r="J52" i="9"/>
  <c r="J53" i="9"/>
  <c r="J51" i="9"/>
  <c r="J54" i="9"/>
  <c r="I12" i="9"/>
  <c r="I13" i="9"/>
  <c r="I11" i="9" s="1"/>
  <c r="I14" i="9"/>
  <c r="I16" i="9"/>
  <c r="I17" i="9"/>
  <c r="I18" i="9"/>
  <c r="I19" i="9"/>
  <c r="I22" i="9"/>
  <c r="I23" i="9"/>
  <c r="I25" i="9"/>
  <c r="I26" i="9"/>
  <c r="I28" i="9"/>
  <c r="I29" i="9"/>
  <c r="I27" i="9" s="1"/>
  <c r="I30" i="9"/>
  <c r="I32" i="9"/>
  <c r="I31" i="9" s="1"/>
  <c r="I33" i="9"/>
  <c r="I34" i="9"/>
  <c r="I37" i="9"/>
  <c r="I38" i="9"/>
  <c r="I41" i="9"/>
  <c r="I43" i="9"/>
  <c r="I44" i="9"/>
  <c r="I45" i="9"/>
  <c r="I47" i="9"/>
  <c r="I46" i="9"/>
  <c r="I48" i="9"/>
  <c r="I49" i="9"/>
  <c r="I52" i="9"/>
  <c r="I53" i="9"/>
  <c r="I54" i="9"/>
  <c r="H12" i="9"/>
  <c r="H11" i="9" s="1"/>
  <c r="H13" i="9"/>
  <c r="H14" i="9"/>
  <c r="H16" i="9"/>
  <c r="H17" i="9"/>
  <c r="H18" i="9"/>
  <c r="H19" i="9"/>
  <c r="H22" i="9"/>
  <c r="H23" i="9"/>
  <c r="H25" i="9"/>
  <c r="H26" i="9"/>
  <c r="H28" i="9"/>
  <c r="H29" i="9"/>
  <c r="H27" i="9" s="1"/>
  <c r="H30" i="9"/>
  <c r="H32" i="9"/>
  <c r="H33" i="9"/>
  <c r="H34" i="9"/>
  <c r="H37" i="9"/>
  <c r="H36" i="9" s="1"/>
  <c r="H38" i="9"/>
  <c r="H41" i="9"/>
  <c r="H43" i="9"/>
  <c r="H44" i="9"/>
  <c r="H45" i="9"/>
  <c r="H47" i="9"/>
  <c r="H48" i="9"/>
  <c r="H49" i="9"/>
  <c r="H52" i="9"/>
  <c r="H53" i="9"/>
  <c r="H51" i="9" s="1"/>
  <c r="H54" i="9"/>
  <c r="G12" i="9"/>
  <c r="G11" i="9" s="1"/>
  <c r="G13" i="9"/>
  <c r="G14" i="9"/>
  <c r="G16" i="9"/>
  <c r="G15" i="9" s="1"/>
  <c r="G17" i="9"/>
  <c r="G18" i="9"/>
  <c r="G19" i="9"/>
  <c r="G22" i="9"/>
  <c r="G23" i="9"/>
  <c r="G25" i="9"/>
  <c r="G26" i="9"/>
  <c r="G28" i="9"/>
  <c r="G27" i="9" s="1"/>
  <c r="G29" i="9"/>
  <c r="G30" i="9"/>
  <c r="G32" i="9"/>
  <c r="G33" i="9"/>
  <c r="G34" i="9"/>
  <c r="G37" i="9"/>
  <c r="G38" i="9"/>
  <c r="G41" i="9"/>
  <c r="G43" i="9"/>
  <c r="G44" i="9"/>
  <c r="G45" i="9"/>
  <c r="G42" i="9" s="1"/>
  <c r="G47" i="9"/>
  <c r="G46" i="9" s="1"/>
  <c r="G48" i="9"/>
  <c r="G49" i="9"/>
  <c r="G52" i="9"/>
  <c r="G53" i="9"/>
  <c r="G54" i="9"/>
  <c r="G51" i="9" s="1"/>
  <c r="F12" i="9"/>
  <c r="F11" i="9" s="1"/>
  <c r="F13" i="9"/>
  <c r="F14" i="9"/>
  <c r="F16" i="9"/>
  <c r="F17" i="9"/>
  <c r="F18" i="9"/>
  <c r="F15" i="9" s="1"/>
  <c r="F10" i="9" s="1"/>
  <c r="F19" i="9"/>
  <c r="F22" i="9"/>
  <c r="F23" i="9"/>
  <c r="F25" i="9"/>
  <c r="F26" i="9"/>
  <c r="F24" i="9" s="1"/>
  <c r="F28" i="9"/>
  <c r="F27" i="9" s="1"/>
  <c r="F29" i="9"/>
  <c r="F30" i="9"/>
  <c r="F32" i="9"/>
  <c r="F33" i="9"/>
  <c r="F34" i="9"/>
  <c r="F37" i="9"/>
  <c r="F38" i="9"/>
  <c r="F36" i="9" s="1"/>
  <c r="F41" i="9"/>
  <c r="F43" i="9"/>
  <c r="F44" i="9"/>
  <c r="F45" i="9"/>
  <c r="F47" i="9"/>
  <c r="F48" i="9"/>
  <c r="F49" i="9"/>
  <c r="F52" i="9"/>
  <c r="F53" i="9"/>
  <c r="F51" i="9" s="1"/>
  <c r="F54" i="9"/>
  <c r="E12" i="9"/>
  <c r="E11" i="9" s="1"/>
  <c r="E13" i="9"/>
  <c r="E14" i="9"/>
  <c r="E16" i="9"/>
  <c r="E17" i="9"/>
  <c r="E18" i="9"/>
  <c r="E19" i="9"/>
  <c r="E22" i="9"/>
  <c r="E23" i="9"/>
  <c r="E25" i="9"/>
  <c r="E26" i="9"/>
  <c r="E28" i="9"/>
  <c r="E29" i="9"/>
  <c r="E27" i="9" s="1"/>
  <c r="E30" i="9"/>
  <c r="E32" i="9"/>
  <c r="E33" i="9"/>
  <c r="E34" i="9"/>
  <c r="E37" i="9"/>
  <c r="E36" i="9" s="1"/>
  <c r="E38" i="9"/>
  <c r="E41" i="9"/>
  <c r="E43" i="9"/>
  <c r="E44" i="9"/>
  <c r="E45" i="9"/>
  <c r="E47" i="9"/>
  <c r="E48" i="9"/>
  <c r="E46" i="9" s="1"/>
  <c r="E40" i="9" s="1"/>
  <c r="E49" i="9"/>
  <c r="E52" i="9"/>
  <c r="E53" i="9"/>
  <c r="E54" i="9"/>
  <c r="D12" i="9"/>
  <c r="D13" i="9"/>
  <c r="D14" i="9"/>
  <c r="D16" i="9"/>
  <c r="D17" i="9"/>
  <c r="D15" i="9"/>
  <c r="D10" i="9" s="1"/>
  <c r="D18" i="9"/>
  <c r="D19" i="9"/>
  <c r="D22" i="9"/>
  <c r="D23" i="9"/>
  <c r="D25" i="9"/>
  <c r="D26" i="9"/>
  <c r="D24" i="9" s="1"/>
  <c r="D28" i="9"/>
  <c r="D27" i="9"/>
  <c r="D29" i="9"/>
  <c r="D30" i="9"/>
  <c r="D32" i="9"/>
  <c r="D31" i="9" s="1"/>
  <c r="D33" i="9"/>
  <c r="D34" i="9"/>
  <c r="D37" i="9"/>
  <c r="D38" i="9"/>
  <c r="D36" i="9"/>
  <c r="D41" i="9"/>
  <c r="D43" i="9"/>
  <c r="D42" i="9"/>
  <c r="D44" i="9"/>
  <c r="D45" i="9"/>
  <c r="D47" i="9"/>
  <c r="D48" i="9"/>
  <c r="D49" i="9"/>
  <c r="D52" i="9"/>
  <c r="D53" i="9"/>
  <c r="D54" i="9"/>
  <c r="D51" i="9" s="1"/>
  <c r="J290" i="8"/>
  <c r="J291" i="8"/>
  <c r="J292" i="8"/>
  <c r="J293" i="8"/>
  <c r="J294" i="8" s="1"/>
  <c r="I290" i="8"/>
  <c r="I294" i="8" s="1"/>
  <c r="I291" i="8"/>
  <c r="I292" i="8"/>
  <c r="I293" i="8"/>
  <c r="H290" i="8"/>
  <c r="H294" i="8" s="1"/>
  <c r="H291" i="8"/>
  <c r="H292" i="8"/>
  <c r="H293" i="8"/>
  <c r="G290" i="8"/>
  <c r="G291" i="8"/>
  <c r="G294" i="8" s="1"/>
  <c r="G292" i="8"/>
  <c r="G293" i="8"/>
  <c r="F290" i="8"/>
  <c r="F291" i="8"/>
  <c r="F292" i="8"/>
  <c r="F293" i="8"/>
  <c r="E290" i="8"/>
  <c r="E291" i="8"/>
  <c r="E292" i="8"/>
  <c r="E293" i="8"/>
  <c r="D290" i="8"/>
  <c r="D291" i="8"/>
  <c r="D292" i="8"/>
  <c r="D293" i="8"/>
  <c r="J279" i="8"/>
  <c r="J280" i="8"/>
  <c r="J281" i="8"/>
  <c r="J282" i="8"/>
  <c r="J283" i="8"/>
  <c r="J284" i="8"/>
  <c r="J285" i="8"/>
  <c r="J286" i="8"/>
  <c r="I279" i="8"/>
  <c r="I280" i="8"/>
  <c r="I281" i="8"/>
  <c r="I282" i="8"/>
  <c r="I283" i="8"/>
  <c r="I284" i="8"/>
  <c r="I287" i="8" s="1"/>
  <c r="I285" i="8"/>
  <c r="I286" i="8"/>
  <c r="H279" i="8"/>
  <c r="H280" i="8"/>
  <c r="H281" i="8"/>
  <c r="H282" i="8"/>
  <c r="H283" i="8"/>
  <c r="H284" i="8"/>
  <c r="H285" i="8"/>
  <c r="H286" i="8"/>
  <c r="G279" i="8"/>
  <c r="G280" i="8"/>
  <c r="G281" i="8"/>
  <c r="G282" i="8"/>
  <c r="G283" i="8"/>
  <c r="G284" i="8"/>
  <c r="G285" i="8"/>
  <c r="G286" i="8"/>
  <c r="F279" i="8"/>
  <c r="F280" i="8"/>
  <c r="F281" i="8"/>
  <c r="F282" i="8"/>
  <c r="F283" i="8"/>
  <c r="F284" i="8"/>
  <c r="F285" i="8"/>
  <c r="F286" i="8"/>
  <c r="E279" i="8"/>
  <c r="E280" i="8"/>
  <c r="E281" i="8"/>
  <c r="E287" i="8" s="1"/>
  <c r="E282" i="8"/>
  <c r="E283" i="8"/>
  <c r="E284" i="8"/>
  <c r="E285" i="8"/>
  <c r="E286" i="8"/>
  <c r="D279" i="8"/>
  <c r="D280" i="8"/>
  <c r="D281" i="8"/>
  <c r="D282" i="8"/>
  <c r="D283" i="8"/>
  <c r="D284" i="8"/>
  <c r="D285" i="8"/>
  <c r="D286" i="8"/>
  <c r="J254" i="8"/>
  <c r="I254" i="8"/>
  <c r="H254" i="8"/>
  <c r="G254" i="8"/>
  <c r="F254" i="8"/>
  <c r="E254" i="8"/>
  <c r="D254" i="8"/>
  <c r="J243" i="8"/>
  <c r="I243" i="8"/>
  <c r="H243" i="8"/>
  <c r="G243" i="8"/>
  <c r="F243" i="8"/>
  <c r="E243" i="8"/>
  <c r="D243" i="8"/>
  <c r="J235" i="8"/>
  <c r="I235" i="8"/>
  <c r="H235" i="8"/>
  <c r="G235" i="8"/>
  <c r="F235" i="8"/>
  <c r="E235" i="8"/>
  <c r="D235" i="8"/>
  <c r="J214" i="8"/>
  <c r="I214" i="8"/>
  <c r="H214" i="8"/>
  <c r="G214" i="8"/>
  <c r="F214" i="8"/>
  <c r="E214" i="8"/>
  <c r="D214" i="8"/>
  <c r="J201" i="8"/>
  <c r="I201" i="8"/>
  <c r="H201" i="8"/>
  <c r="G201" i="8"/>
  <c r="F201" i="8"/>
  <c r="E201" i="8"/>
  <c r="D201" i="8"/>
  <c r="J159" i="8"/>
  <c r="I159" i="8"/>
  <c r="H159" i="8"/>
  <c r="G159" i="8"/>
  <c r="F159" i="8"/>
  <c r="E159" i="8"/>
  <c r="D159" i="8"/>
  <c r="J83" i="8"/>
  <c r="I83" i="8"/>
  <c r="H83" i="8"/>
  <c r="G83" i="8"/>
  <c r="F83" i="8"/>
  <c r="E83" i="8"/>
  <c r="D83" i="8"/>
  <c r="J57" i="8"/>
  <c r="I57" i="8"/>
  <c r="H57" i="8"/>
  <c r="G57" i="8"/>
  <c r="F57" i="8"/>
  <c r="E57" i="8"/>
  <c r="D57" i="8"/>
  <c r="J12" i="8"/>
  <c r="J11" i="8"/>
  <c r="J13" i="8"/>
  <c r="J14" i="8"/>
  <c r="J16" i="8"/>
  <c r="J17" i="8"/>
  <c r="J18" i="8"/>
  <c r="J19" i="8"/>
  <c r="J22" i="8"/>
  <c r="J23" i="8"/>
  <c r="J25" i="8"/>
  <c r="J26" i="8"/>
  <c r="J24" i="8"/>
  <c r="J28" i="8"/>
  <c r="J29" i="8"/>
  <c r="J27" i="8" s="1"/>
  <c r="J30" i="8"/>
  <c r="J32" i="8"/>
  <c r="J33" i="8"/>
  <c r="J34" i="8"/>
  <c r="J37" i="8"/>
  <c r="J38" i="8"/>
  <c r="J41" i="8"/>
  <c r="J43" i="8"/>
  <c r="J42" i="8" s="1"/>
  <c r="J40" i="8" s="1"/>
  <c r="J44" i="8"/>
  <c r="J45" i="8"/>
  <c r="J47" i="8"/>
  <c r="J48" i="8"/>
  <c r="J46" i="8"/>
  <c r="J49" i="8"/>
  <c r="J52" i="8"/>
  <c r="J53" i="8"/>
  <c r="J51" i="8" s="1"/>
  <c r="J54" i="8"/>
  <c r="I12" i="8"/>
  <c r="I11" i="8"/>
  <c r="I13" i="8"/>
  <c r="I14" i="8"/>
  <c r="I16" i="8"/>
  <c r="I17" i="8"/>
  <c r="I15" i="8" s="1"/>
  <c r="I18" i="8"/>
  <c r="I19" i="8"/>
  <c r="I22" i="8"/>
  <c r="I23" i="8"/>
  <c r="I25" i="8"/>
  <c r="I26" i="8"/>
  <c r="I28" i="8"/>
  <c r="I27" i="8" s="1"/>
  <c r="I29" i="8"/>
  <c r="I30" i="8"/>
  <c r="I32" i="8"/>
  <c r="I31" i="8" s="1"/>
  <c r="I33" i="8"/>
  <c r="I34" i="8"/>
  <c r="I37" i="8"/>
  <c r="I38" i="8"/>
  <c r="I36" i="8" s="1"/>
  <c r="I41" i="8"/>
  <c r="I43" i="8"/>
  <c r="I44" i="8"/>
  <c r="I45" i="8"/>
  <c r="I47" i="8"/>
  <c r="I46" i="8" s="1"/>
  <c r="I48" i="8"/>
  <c r="I49" i="8"/>
  <c r="I52" i="8"/>
  <c r="I53" i="8"/>
  <c r="I54" i="8"/>
  <c r="I51" i="8" s="1"/>
  <c r="H12" i="8"/>
  <c r="H11" i="8" s="1"/>
  <c r="H13" i="8"/>
  <c r="H14" i="8"/>
  <c r="H16" i="8"/>
  <c r="H17" i="8"/>
  <c r="H18" i="8"/>
  <c r="H19" i="8"/>
  <c r="H22" i="8"/>
  <c r="H23" i="8"/>
  <c r="H25" i="8"/>
  <c r="H24" i="8" s="1"/>
  <c r="H21" i="8" s="1"/>
  <c r="H26" i="8"/>
  <c r="H28" i="8"/>
  <c r="H29" i="8"/>
  <c r="H27" i="8"/>
  <c r="H30" i="8"/>
  <c r="H32" i="8"/>
  <c r="H31" i="8"/>
  <c r="H33" i="8"/>
  <c r="H34" i="8"/>
  <c r="H37" i="8"/>
  <c r="H38" i="8"/>
  <c r="H41" i="8"/>
  <c r="H43" i="8"/>
  <c r="H44" i="8"/>
  <c r="H45" i="8"/>
  <c r="H42" i="8" s="1"/>
  <c r="H40" i="8" s="1"/>
  <c r="H47" i="8"/>
  <c r="H46" i="8"/>
  <c r="H48" i="8"/>
  <c r="H49" i="8"/>
  <c r="H52" i="8"/>
  <c r="H51" i="8" s="1"/>
  <c r="H53" i="8"/>
  <c r="H54" i="8"/>
  <c r="G12" i="8"/>
  <c r="G11" i="8" s="1"/>
  <c r="G13" i="8"/>
  <c r="G14" i="8"/>
  <c r="G16" i="8"/>
  <c r="G17" i="8"/>
  <c r="G18" i="8"/>
  <c r="G19" i="8"/>
  <c r="G22" i="8"/>
  <c r="G23" i="8"/>
  <c r="G25" i="8"/>
  <c r="G26" i="8"/>
  <c r="G28" i="8"/>
  <c r="G27" i="8" s="1"/>
  <c r="G29" i="8"/>
  <c r="G30" i="8"/>
  <c r="G32" i="8"/>
  <c r="G33" i="8"/>
  <c r="G31" i="8"/>
  <c r="G34" i="8"/>
  <c r="G37" i="8"/>
  <c r="G36" i="8" s="1"/>
  <c r="G38" i="8"/>
  <c r="G41" i="8"/>
  <c r="G43" i="8"/>
  <c r="G42" i="8" s="1"/>
  <c r="G44" i="8"/>
  <c r="G45" i="8"/>
  <c r="G47" i="8"/>
  <c r="G46" i="8" s="1"/>
  <c r="G48" i="8"/>
  <c r="G49" i="8"/>
  <c r="G52" i="8"/>
  <c r="G53" i="8"/>
  <c r="G54" i="8"/>
  <c r="F12" i="8"/>
  <c r="F11" i="8" s="1"/>
  <c r="F10" i="8" s="1"/>
  <c r="F13" i="8"/>
  <c r="F14" i="8"/>
  <c r="F16" i="8"/>
  <c r="F17" i="8"/>
  <c r="F15" i="8" s="1"/>
  <c r="F18" i="8"/>
  <c r="F19" i="8"/>
  <c r="F22" i="8"/>
  <c r="F23" i="8"/>
  <c r="F25" i="8"/>
  <c r="F26" i="8"/>
  <c r="F28" i="8"/>
  <c r="F29" i="8"/>
  <c r="F30" i="8"/>
  <c r="F32" i="8"/>
  <c r="F33" i="8"/>
  <c r="F31" i="8" s="1"/>
  <c r="F34" i="8"/>
  <c r="F37" i="8"/>
  <c r="F38" i="8"/>
  <c r="F41" i="8"/>
  <c r="F43" i="8"/>
  <c r="F42" i="8"/>
  <c r="F44" i="8"/>
  <c r="F45" i="8"/>
  <c r="F47" i="8"/>
  <c r="F48" i="8"/>
  <c r="F49" i="8"/>
  <c r="F52" i="8"/>
  <c r="F53" i="8"/>
  <c r="F51" i="8" s="1"/>
  <c r="F54" i="8"/>
  <c r="E12" i="8"/>
  <c r="E11" i="8" s="1"/>
  <c r="E13" i="8"/>
  <c r="E14" i="8"/>
  <c r="E16" i="8"/>
  <c r="E15" i="8" s="1"/>
  <c r="E10" i="8"/>
  <c r="E17" i="8"/>
  <c r="E18" i="8"/>
  <c r="E19" i="8"/>
  <c r="E22" i="8"/>
  <c r="E23" i="8"/>
  <c r="E25" i="8"/>
  <c r="E24" i="8" s="1"/>
  <c r="E21" i="8" s="1"/>
  <c r="E26" i="8"/>
  <c r="E28" i="8"/>
  <c r="E27" i="8" s="1"/>
  <c r="E29" i="8"/>
  <c r="E30" i="8"/>
  <c r="E32" i="8"/>
  <c r="E31" i="8" s="1"/>
  <c r="E33" i="8"/>
  <c r="E34" i="8"/>
  <c r="E37" i="8"/>
  <c r="E38" i="8"/>
  <c r="E36" i="8" s="1"/>
  <c r="E41" i="8"/>
  <c r="E43" i="8"/>
  <c r="E42" i="8" s="1"/>
  <c r="E40" i="8" s="1"/>
  <c r="E44" i="8"/>
  <c r="E45" i="8"/>
  <c r="E47" i="8"/>
  <c r="E48" i="8"/>
  <c r="E46" i="8" s="1"/>
  <c r="E49" i="8"/>
  <c r="E52" i="8"/>
  <c r="E51" i="8" s="1"/>
  <c r="E53" i="8"/>
  <c r="E54" i="8"/>
  <c r="D12" i="8"/>
  <c r="D13" i="8"/>
  <c r="D11" i="8"/>
  <c r="D14" i="8"/>
  <c r="D16" i="8"/>
  <c r="D17" i="8"/>
  <c r="D18" i="8"/>
  <c r="D19" i="8"/>
  <c r="D22" i="8"/>
  <c r="D23" i="8"/>
  <c r="D25" i="8"/>
  <c r="D26" i="8"/>
  <c r="D24" i="8"/>
  <c r="D28" i="8"/>
  <c r="D27" i="8" s="1"/>
  <c r="D29" i="8"/>
  <c r="D30" i="8"/>
  <c r="D32" i="8"/>
  <c r="D33" i="8"/>
  <c r="D34" i="8"/>
  <c r="D37" i="8"/>
  <c r="D38" i="8"/>
  <c r="D36" i="8" s="1"/>
  <c r="D41" i="8"/>
  <c r="D43" i="8"/>
  <c r="D42" i="8" s="1"/>
  <c r="D44" i="8"/>
  <c r="D45" i="8"/>
  <c r="D47" i="8"/>
  <c r="D46" i="8" s="1"/>
  <c r="D48" i="8"/>
  <c r="D49" i="8"/>
  <c r="D52" i="8"/>
  <c r="D53" i="8"/>
  <c r="D54" i="8"/>
  <c r="J285" i="7"/>
  <c r="J289" i="7" s="1"/>
  <c r="J286" i="7"/>
  <c r="J287" i="7"/>
  <c r="J288" i="7"/>
  <c r="I285" i="7"/>
  <c r="I286" i="7"/>
  <c r="I289" i="7"/>
  <c r="I287" i="7"/>
  <c r="I288" i="7"/>
  <c r="H285" i="7"/>
  <c r="H286" i="7"/>
  <c r="H287" i="7"/>
  <c r="H288" i="7"/>
  <c r="G285" i="7"/>
  <c r="G286" i="7"/>
  <c r="G287" i="7"/>
  <c r="G288" i="7"/>
  <c r="G289" i="7"/>
  <c r="F285" i="7"/>
  <c r="F286" i="7"/>
  <c r="F287" i="7"/>
  <c r="F288" i="7"/>
  <c r="E285" i="7"/>
  <c r="E286" i="7"/>
  <c r="E289" i="7" s="1"/>
  <c r="E287" i="7"/>
  <c r="E288" i="7"/>
  <c r="D285" i="7"/>
  <c r="D286" i="7"/>
  <c r="D287" i="7"/>
  <c r="D289" i="7" s="1"/>
  <c r="D288" i="7"/>
  <c r="J274" i="7"/>
  <c r="J275" i="7"/>
  <c r="J276" i="7"/>
  <c r="J277" i="7"/>
  <c r="J282" i="7" s="1"/>
  <c r="J278" i="7"/>
  <c r="J279" i="7"/>
  <c r="J280" i="7"/>
  <c r="J281" i="7"/>
  <c r="I274" i="7"/>
  <c r="I275" i="7"/>
  <c r="I282" i="7" s="1"/>
  <c r="I276" i="7"/>
  <c r="I277" i="7"/>
  <c r="I278" i="7"/>
  <c r="I279" i="7"/>
  <c r="I280" i="7"/>
  <c r="I281" i="7"/>
  <c r="H274" i="7"/>
  <c r="H275" i="7"/>
  <c r="H276" i="7"/>
  <c r="H277" i="7"/>
  <c r="H278" i="7"/>
  <c r="H282" i="7"/>
  <c r="H279" i="7"/>
  <c r="H280" i="7"/>
  <c r="H281" i="7"/>
  <c r="G274" i="7"/>
  <c r="G275" i="7"/>
  <c r="G276" i="7"/>
  <c r="G277" i="7"/>
  <c r="G278" i="7"/>
  <c r="G279" i="7"/>
  <c r="G280" i="7"/>
  <c r="G281" i="7"/>
  <c r="F274" i="7"/>
  <c r="F275" i="7"/>
  <c r="F276" i="7"/>
  <c r="F277" i="7"/>
  <c r="F278" i="7"/>
  <c r="F279" i="7"/>
  <c r="F280" i="7"/>
  <c r="F281" i="7"/>
  <c r="E274" i="7"/>
  <c r="E275" i="7"/>
  <c r="E276" i="7"/>
  <c r="E277" i="7"/>
  <c r="E278" i="7"/>
  <c r="E279" i="7"/>
  <c r="E280" i="7"/>
  <c r="E281" i="7"/>
  <c r="D274" i="7"/>
  <c r="D275" i="7"/>
  <c r="D276" i="7"/>
  <c r="D277" i="7"/>
  <c r="D278" i="7"/>
  <c r="D279" i="7"/>
  <c r="D280" i="7"/>
  <c r="D281" i="7"/>
  <c r="J249" i="7"/>
  <c r="I249" i="7"/>
  <c r="H249" i="7"/>
  <c r="G249" i="7"/>
  <c r="F249" i="7"/>
  <c r="E249" i="7"/>
  <c r="D249" i="7"/>
  <c r="J238" i="7"/>
  <c r="I238" i="7"/>
  <c r="H238" i="7"/>
  <c r="G238" i="7"/>
  <c r="F238" i="7"/>
  <c r="E238" i="7"/>
  <c r="D238" i="7"/>
  <c r="J230" i="7"/>
  <c r="I230" i="7"/>
  <c r="H230" i="7"/>
  <c r="G230" i="7"/>
  <c r="F230" i="7"/>
  <c r="E230" i="7"/>
  <c r="D230" i="7"/>
  <c r="J210" i="7"/>
  <c r="I210" i="7"/>
  <c r="H210" i="7"/>
  <c r="G210" i="7"/>
  <c r="F210" i="7"/>
  <c r="E210" i="7"/>
  <c r="D210" i="7"/>
  <c r="J197" i="7"/>
  <c r="I197" i="7"/>
  <c r="H197" i="7"/>
  <c r="G197" i="7"/>
  <c r="F197" i="7"/>
  <c r="E197" i="7"/>
  <c r="D197" i="7"/>
  <c r="J155" i="7"/>
  <c r="I155" i="7"/>
  <c r="H155" i="7"/>
  <c r="G155" i="7"/>
  <c r="F155" i="7"/>
  <c r="E155" i="7"/>
  <c r="D155" i="7"/>
  <c r="J83" i="7"/>
  <c r="I83" i="7"/>
  <c r="H83" i="7"/>
  <c r="G83" i="7"/>
  <c r="F83" i="7"/>
  <c r="E83" i="7"/>
  <c r="D83" i="7"/>
  <c r="J57" i="7"/>
  <c r="I57" i="7"/>
  <c r="H57" i="7"/>
  <c r="G57" i="7"/>
  <c r="F57" i="7"/>
  <c r="E57" i="7"/>
  <c r="D57" i="7"/>
  <c r="J56" i="7"/>
  <c r="I56" i="7"/>
  <c r="H56" i="7"/>
  <c r="G56" i="7"/>
  <c r="F56" i="7"/>
  <c r="E56" i="7"/>
  <c r="D56" i="7"/>
  <c r="I268" i="4"/>
  <c r="H268" i="4"/>
  <c r="G268" i="4"/>
  <c r="F268" i="4"/>
  <c r="E268" i="4"/>
  <c r="D268" i="4"/>
  <c r="C268" i="4"/>
  <c r="I267" i="4"/>
  <c r="H267" i="4"/>
  <c r="G267" i="4"/>
  <c r="F267" i="4"/>
  <c r="E267" i="4"/>
  <c r="D267" i="4"/>
  <c r="C267" i="4"/>
  <c r="I266" i="4"/>
  <c r="H266" i="4"/>
  <c r="G266" i="4"/>
  <c r="G264" i="4" s="1"/>
  <c r="F266" i="4"/>
  <c r="E266" i="4"/>
  <c r="D266" i="4"/>
  <c r="C266" i="4"/>
  <c r="I265" i="4"/>
  <c r="I264" i="4" s="1"/>
  <c r="H265" i="4"/>
  <c r="G265" i="4"/>
  <c r="F265" i="4"/>
  <c r="E265" i="4"/>
  <c r="D265" i="4"/>
  <c r="D264" i="4" s="1"/>
  <c r="C265" i="4"/>
  <c r="I262" i="4"/>
  <c r="H262" i="4"/>
  <c r="G262" i="4"/>
  <c r="F262" i="4"/>
  <c r="E262" i="4"/>
  <c r="D262" i="4"/>
  <c r="C262" i="4"/>
  <c r="I261" i="4"/>
  <c r="H261" i="4"/>
  <c r="G261" i="4"/>
  <c r="F261" i="4"/>
  <c r="E261" i="4"/>
  <c r="D261" i="4"/>
  <c r="C261" i="4"/>
  <c r="I260" i="4"/>
  <c r="H260" i="4"/>
  <c r="G260" i="4"/>
  <c r="G254" i="4" s="1"/>
  <c r="F260" i="4"/>
  <c r="E260" i="4"/>
  <c r="D260" i="4"/>
  <c r="C260" i="4"/>
  <c r="I259" i="4"/>
  <c r="I254" i="4"/>
  <c r="H259" i="4"/>
  <c r="G259" i="4"/>
  <c r="F259" i="4"/>
  <c r="E259" i="4"/>
  <c r="D259" i="4"/>
  <c r="C259" i="4"/>
  <c r="I258" i="4"/>
  <c r="H258" i="4"/>
  <c r="G258" i="4"/>
  <c r="F258" i="4"/>
  <c r="E258" i="4"/>
  <c r="D258" i="4"/>
  <c r="C258" i="4"/>
  <c r="I257" i="4"/>
  <c r="H257" i="4"/>
  <c r="G257" i="4"/>
  <c r="F257" i="4"/>
  <c r="E257" i="4"/>
  <c r="D257" i="4"/>
  <c r="C257" i="4"/>
  <c r="I256" i="4"/>
  <c r="H256" i="4"/>
  <c r="G256" i="4"/>
  <c r="F256" i="4"/>
  <c r="E256" i="4"/>
  <c r="D256" i="4"/>
  <c r="C256" i="4"/>
  <c r="I255" i="4"/>
  <c r="H255" i="4"/>
  <c r="H254" i="4" s="1"/>
  <c r="G255" i="4"/>
  <c r="F255" i="4"/>
  <c r="F254" i="4" s="1"/>
  <c r="E255" i="4"/>
  <c r="D255" i="4"/>
  <c r="C255" i="4"/>
  <c r="I234" i="4"/>
  <c r="H234" i="4"/>
  <c r="G234" i="4"/>
  <c r="F234" i="4"/>
  <c r="E234" i="4"/>
  <c r="D234" i="4"/>
  <c r="C234" i="4"/>
  <c r="I227" i="4"/>
  <c r="H227" i="4"/>
  <c r="G227" i="4"/>
  <c r="F227" i="4"/>
  <c r="E227" i="4"/>
  <c r="D227" i="4"/>
  <c r="C227" i="4"/>
  <c r="I219" i="4"/>
  <c r="H219" i="4"/>
  <c r="G219" i="4"/>
  <c r="F219" i="4"/>
  <c r="E219" i="4"/>
  <c r="D219" i="4"/>
  <c r="C219" i="4"/>
  <c r="I199" i="4"/>
  <c r="H199" i="4"/>
  <c r="G199" i="4"/>
  <c r="F199" i="4"/>
  <c r="E199" i="4"/>
  <c r="D199" i="4"/>
  <c r="C199" i="4"/>
  <c r="I189" i="4"/>
  <c r="H189" i="4"/>
  <c r="G189" i="4"/>
  <c r="F189" i="4"/>
  <c r="E189" i="4"/>
  <c r="D189" i="4"/>
  <c r="C189" i="4"/>
  <c r="I148" i="4"/>
  <c r="H148" i="4"/>
  <c r="G148" i="4"/>
  <c r="F148" i="4"/>
  <c r="E148" i="4"/>
  <c r="D148" i="4"/>
  <c r="C148" i="4"/>
  <c r="I83" i="4"/>
  <c r="H83" i="4"/>
  <c r="G83" i="4"/>
  <c r="F83" i="4"/>
  <c r="E83" i="4"/>
  <c r="D83" i="4"/>
  <c r="C83" i="4"/>
  <c r="I57" i="4"/>
  <c r="H57" i="4"/>
  <c r="G57" i="4"/>
  <c r="F57" i="4"/>
  <c r="E57" i="4"/>
  <c r="D57" i="4"/>
  <c r="C57" i="4"/>
  <c r="I55" i="4"/>
  <c r="H55" i="4"/>
  <c r="G55" i="4"/>
  <c r="F55" i="4"/>
  <c r="E55" i="4"/>
  <c r="E52" i="4" s="1"/>
  <c r="D55" i="4"/>
  <c r="C55" i="4"/>
  <c r="I54" i="4"/>
  <c r="H54" i="4"/>
  <c r="G54" i="4"/>
  <c r="F54" i="4"/>
  <c r="F52" i="4" s="1"/>
  <c r="E54" i="4"/>
  <c r="D54" i="4"/>
  <c r="C54" i="4"/>
  <c r="I53" i="4"/>
  <c r="I52" i="4" s="1"/>
  <c r="H53" i="4"/>
  <c r="H52" i="4" s="1"/>
  <c r="G53" i="4"/>
  <c r="G52" i="4" s="1"/>
  <c r="F53" i="4"/>
  <c r="E53" i="4"/>
  <c r="D53" i="4"/>
  <c r="C53" i="4"/>
  <c r="C52" i="4" s="1"/>
  <c r="I50" i="4"/>
  <c r="I47" i="4"/>
  <c r="H50" i="4"/>
  <c r="G50" i="4"/>
  <c r="F50" i="4"/>
  <c r="E50" i="4"/>
  <c r="D50" i="4"/>
  <c r="C50" i="4"/>
  <c r="I49" i="4"/>
  <c r="H49" i="4"/>
  <c r="G49" i="4"/>
  <c r="F49" i="4"/>
  <c r="E49" i="4"/>
  <c r="E47" i="4"/>
  <c r="D49" i="4"/>
  <c r="C49" i="4"/>
  <c r="I48" i="4"/>
  <c r="H48" i="4"/>
  <c r="G48" i="4"/>
  <c r="G47" i="4"/>
  <c r="F48" i="4"/>
  <c r="E48" i="4"/>
  <c r="D48" i="4"/>
  <c r="C48" i="4"/>
  <c r="H47" i="4"/>
  <c r="F47" i="4"/>
  <c r="I46" i="4"/>
  <c r="H46" i="4"/>
  <c r="G46" i="4"/>
  <c r="F46" i="4"/>
  <c r="E46" i="4"/>
  <c r="E43" i="4"/>
  <c r="E41" i="4" s="1"/>
  <c r="D46" i="4"/>
  <c r="C46" i="4"/>
  <c r="I45" i="4"/>
  <c r="H45" i="4"/>
  <c r="G45" i="4"/>
  <c r="G43" i="4" s="1"/>
  <c r="F45" i="4"/>
  <c r="F43" i="4" s="1"/>
  <c r="E45" i="4"/>
  <c r="D45" i="4"/>
  <c r="C45" i="4"/>
  <c r="I44" i="4"/>
  <c r="H44" i="4"/>
  <c r="H43" i="4"/>
  <c r="H41" i="4" s="1"/>
  <c r="G44" i="4"/>
  <c r="F44" i="4"/>
  <c r="E44" i="4"/>
  <c r="D44" i="4"/>
  <c r="D43" i="4"/>
  <c r="C44" i="4"/>
  <c r="C43" i="4" s="1"/>
  <c r="I42" i="4"/>
  <c r="H42" i="4"/>
  <c r="G42" i="4"/>
  <c r="F42" i="4"/>
  <c r="E42" i="4"/>
  <c r="D42" i="4"/>
  <c r="C42" i="4"/>
  <c r="I39" i="4"/>
  <c r="H39" i="4"/>
  <c r="G39" i="4"/>
  <c r="F39" i="4"/>
  <c r="E39" i="4"/>
  <c r="D39" i="4"/>
  <c r="C39" i="4"/>
  <c r="I38" i="4"/>
  <c r="H38" i="4"/>
  <c r="G38" i="4"/>
  <c r="G37" i="4"/>
  <c r="F38" i="4"/>
  <c r="E38" i="4"/>
  <c r="E37" i="4" s="1"/>
  <c r="D38" i="4"/>
  <c r="C38" i="4"/>
  <c r="C37" i="4" s="1"/>
  <c r="I35" i="4"/>
  <c r="H35" i="4"/>
  <c r="H32" i="4" s="1"/>
  <c r="G35" i="4"/>
  <c r="F35" i="4"/>
  <c r="E35" i="4"/>
  <c r="D35" i="4"/>
  <c r="C35" i="4"/>
  <c r="I34" i="4"/>
  <c r="I32" i="4" s="1"/>
  <c r="H34" i="4"/>
  <c r="G34" i="4"/>
  <c r="F34" i="4"/>
  <c r="E34" i="4"/>
  <c r="D34" i="4"/>
  <c r="C34" i="4"/>
  <c r="C32" i="4" s="1"/>
  <c r="I33" i="4"/>
  <c r="H33" i="4"/>
  <c r="G33" i="4"/>
  <c r="G32" i="4"/>
  <c r="F33" i="4"/>
  <c r="F32" i="4"/>
  <c r="F22" i="4" s="1"/>
  <c r="E33" i="4"/>
  <c r="E32" i="4"/>
  <c r="D33" i="4"/>
  <c r="C33" i="4"/>
  <c r="I31" i="4"/>
  <c r="H31" i="4"/>
  <c r="G31" i="4"/>
  <c r="F31" i="4"/>
  <c r="E31" i="4"/>
  <c r="D31" i="4"/>
  <c r="C31" i="4"/>
  <c r="I30" i="4"/>
  <c r="H30" i="4"/>
  <c r="G30" i="4"/>
  <c r="F30" i="4"/>
  <c r="F28" i="4" s="1"/>
  <c r="E30" i="4"/>
  <c r="E28" i="4"/>
  <c r="D30" i="4"/>
  <c r="D28" i="4"/>
  <c r="C30" i="4"/>
  <c r="I29" i="4"/>
  <c r="H29" i="4"/>
  <c r="H28" i="4" s="1"/>
  <c r="G29" i="4"/>
  <c r="F29" i="4"/>
  <c r="E29" i="4"/>
  <c r="D29" i="4"/>
  <c r="C29" i="4"/>
  <c r="C28" i="4"/>
  <c r="G28" i="4"/>
  <c r="I27" i="4"/>
  <c r="H27" i="4"/>
  <c r="G27" i="4"/>
  <c r="F27" i="4"/>
  <c r="F25" i="4" s="1"/>
  <c r="E27" i="4"/>
  <c r="D27" i="4"/>
  <c r="C27" i="4"/>
  <c r="C25" i="4" s="1"/>
  <c r="I26" i="4"/>
  <c r="H26" i="4"/>
  <c r="G26" i="4"/>
  <c r="G25" i="4" s="1"/>
  <c r="F26" i="4"/>
  <c r="E26" i="4"/>
  <c r="E25" i="4" s="1"/>
  <c r="E22" i="4" s="1"/>
  <c r="D26" i="4"/>
  <c r="D25" i="4" s="1"/>
  <c r="C26" i="4"/>
  <c r="H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H16" i="4" s="1"/>
  <c r="G18" i="4"/>
  <c r="G16" i="4" s="1"/>
  <c r="F18" i="4"/>
  <c r="E18" i="4"/>
  <c r="D18" i="4"/>
  <c r="D16" i="4" s="1"/>
  <c r="C18" i="4"/>
  <c r="C16" i="4" s="1"/>
  <c r="I17" i="4"/>
  <c r="I16" i="4" s="1"/>
  <c r="H17" i="4"/>
  <c r="G17" i="4"/>
  <c r="F17" i="4"/>
  <c r="F16" i="4" s="1"/>
  <c r="E17" i="4"/>
  <c r="E16" i="4" s="1"/>
  <c r="D17" i="4"/>
  <c r="C17" i="4"/>
  <c r="I15" i="4"/>
  <c r="H15" i="4"/>
  <c r="G15" i="4"/>
  <c r="F15" i="4"/>
  <c r="E15" i="4"/>
  <c r="D15" i="4"/>
  <c r="C15" i="4"/>
  <c r="I14" i="4"/>
  <c r="I12" i="4" s="1"/>
  <c r="I11" i="4" s="1"/>
  <c r="H14" i="4"/>
  <c r="G14" i="4"/>
  <c r="F14" i="4"/>
  <c r="E14" i="4"/>
  <c r="D14" i="4"/>
  <c r="C14" i="4"/>
  <c r="I13" i="4"/>
  <c r="H13" i="4"/>
  <c r="G13" i="4"/>
  <c r="G12" i="4" s="1"/>
  <c r="G11" i="4" s="1"/>
  <c r="F13" i="4"/>
  <c r="F12" i="4" s="1"/>
  <c r="F11" i="4"/>
  <c r="F9" i="4" s="1"/>
  <c r="E13" i="4"/>
  <c r="D13" i="4"/>
  <c r="D12" i="4" s="1"/>
  <c r="C13" i="4"/>
  <c r="I256" i="1"/>
  <c r="H256" i="1"/>
  <c r="G256" i="1"/>
  <c r="F256" i="1"/>
  <c r="E256" i="1"/>
  <c r="D256" i="1"/>
  <c r="C256" i="1"/>
  <c r="I255" i="1"/>
  <c r="H255" i="1"/>
  <c r="G255" i="1"/>
  <c r="F255" i="1"/>
  <c r="E255" i="1"/>
  <c r="D255" i="1"/>
  <c r="C255" i="1"/>
  <c r="I254" i="1"/>
  <c r="H254" i="1"/>
  <c r="G254" i="1"/>
  <c r="F254" i="1"/>
  <c r="E254" i="1"/>
  <c r="D254" i="1"/>
  <c r="C254" i="1"/>
  <c r="I253" i="1"/>
  <c r="H253" i="1"/>
  <c r="H252" i="1" s="1"/>
  <c r="G253" i="1"/>
  <c r="G252" i="1" s="1"/>
  <c r="F253" i="1"/>
  <c r="F252" i="1" s="1"/>
  <c r="E253" i="1"/>
  <c r="D253" i="1"/>
  <c r="C253" i="1"/>
  <c r="I250" i="1"/>
  <c r="H250" i="1"/>
  <c r="G250" i="1"/>
  <c r="F250" i="1"/>
  <c r="E250" i="1"/>
  <c r="D250" i="1"/>
  <c r="C250" i="1"/>
  <c r="I249" i="1"/>
  <c r="H249" i="1"/>
  <c r="G249" i="1"/>
  <c r="F249" i="1"/>
  <c r="E249" i="1"/>
  <c r="D249" i="1"/>
  <c r="C249" i="1"/>
  <c r="I248" i="1"/>
  <c r="H248" i="1"/>
  <c r="G248" i="1"/>
  <c r="F248" i="1"/>
  <c r="E248" i="1"/>
  <c r="D248" i="1"/>
  <c r="C248" i="1"/>
  <c r="I247" i="1"/>
  <c r="H247" i="1"/>
  <c r="G247" i="1"/>
  <c r="F247" i="1"/>
  <c r="E247" i="1"/>
  <c r="D247" i="1"/>
  <c r="C247" i="1"/>
  <c r="I246" i="1"/>
  <c r="H246" i="1"/>
  <c r="G246" i="1"/>
  <c r="F246" i="1"/>
  <c r="E246" i="1"/>
  <c r="D246" i="1"/>
  <c r="C246" i="1"/>
  <c r="I245" i="1"/>
  <c r="H245" i="1"/>
  <c r="G245" i="1"/>
  <c r="G242" i="1" s="1"/>
  <c r="F245" i="1"/>
  <c r="E245" i="1"/>
  <c r="D245" i="1"/>
  <c r="C245" i="1"/>
  <c r="I244" i="1"/>
  <c r="I242" i="1" s="1"/>
  <c r="H244" i="1"/>
  <c r="G244" i="1"/>
  <c r="F244" i="1"/>
  <c r="E244" i="1"/>
  <c r="D244" i="1"/>
  <c r="C244" i="1"/>
  <c r="C242" i="1" s="1"/>
  <c r="I243" i="1"/>
  <c r="H243" i="1"/>
  <c r="G243" i="1"/>
  <c r="F243" i="1"/>
  <c r="E243" i="1"/>
  <c r="E242" i="1" s="1"/>
  <c r="D243" i="1"/>
  <c r="D242" i="1" s="1"/>
  <c r="C243" i="1"/>
  <c r="I222" i="1"/>
  <c r="H222" i="1"/>
  <c r="G222" i="1"/>
  <c r="F222" i="1"/>
  <c r="E222" i="1"/>
  <c r="D222" i="1"/>
  <c r="C222" i="1"/>
  <c r="I215" i="1"/>
  <c r="H215" i="1"/>
  <c r="G215" i="1"/>
  <c r="F215" i="1"/>
  <c r="E215" i="1"/>
  <c r="D215" i="1"/>
  <c r="C215" i="1"/>
  <c r="I207" i="1"/>
  <c r="H207" i="1"/>
  <c r="G207" i="1"/>
  <c r="F207" i="1"/>
  <c r="E207" i="1"/>
  <c r="D207" i="1"/>
  <c r="C207" i="1"/>
  <c r="I187" i="1"/>
  <c r="H187" i="1"/>
  <c r="G187" i="1"/>
  <c r="F187" i="1"/>
  <c r="E187" i="1"/>
  <c r="D187" i="1"/>
  <c r="C187" i="1"/>
  <c r="I177" i="1"/>
  <c r="H177" i="1"/>
  <c r="G177" i="1"/>
  <c r="F177" i="1"/>
  <c r="E177" i="1"/>
  <c r="D177" i="1"/>
  <c r="C177" i="1"/>
  <c r="I138" i="1"/>
  <c r="H138" i="1"/>
  <c r="G138" i="1"/>
  <c r="F138" i="1"/>
  <c r="E138" i="1"/>
  <c r="D138" i="1"/>
  <c r="C138" i="1"/>
  <c r="I73" i="1"/>
  <c r="H73" i="1"/>
  <c r="G73" i="1"/>
  <c r="F73" i="1"/>
  <c r="E73" i="1"/>
  <c r="D73" i="1"/>
  <c r="C73" i="1"/>
  <c r="I57" i="1"/>
  <c r="H57" i="1"/>
  <c r="G57" i="1"/>
  <c r="F57" i="1"/>
  <c r="E57" i="1"/>
  <c r="D57" i="1"/>
  <c r="C57" i="1"/>
  <c r="I55" i="1"/>
  <c r="I52" i="1"/>
  <c r="H55" i="1"/>
  <c r="G55" i="1"/>
  <c r="F55" i="1"/>
  <c r="E55" i="1"/>
  <c r="D55" i="1"/>
  <c r="C55" i="1"/>
  <c r="I54" i="1"/>
  <c r="H54" i="1"/>
  <c r="G54" i="1"/>
  <c r="F54" i="1"/>
  <c r="E54" i="1"/>
  <c r="E52" i="1" s="1"/>
  <c r="D54" i="1"/>
  <c r="C54" i="1"/>
  <c r="I53" i="1"/>
  <c r="H53" i="1"/>
  <c r="G53" i="1"/>
  <c r="F53" i="1"/>
  <c r="F52" i="1" s="1"/>
  <c r="E53" i="1"/>
  <c r="D53" i="1"/>
  <c r="C53" i="1"/>
  <c r="H52" i="1"/>
  <c r="G52" i="1"/>
  <c r="I50" i="1"/>
  <c r="H50" i="1"/>
  <c r="G50" i="1"/>
  <c r="F50" i="1"/>
  <c r="E50" i="1"/>
  <c r="D50" i="1"/>
  <c r="C50" i="1"/>
  <c r="I49" i="1"/>
  <c r="H49" i="1"/>
  <c r="G49" i="1"/>
  <c r="F49" i="1"/>
  <c r="E49" i="1"/>
  <c r="D49" i="1"/>
  <c r="C49" i="1"/>
  <c r="I48" i="1"/>
  <c r="I47" i="1" s="1"/>
  <c r="H48" i="1"/>
  <c r="G48" i="1"/>
  <c r="F48" i="1"/>
  <c r="E48" i="1"/>
  <c r="E47" i="1" s="1"/>
  <c r="D48" i="1"/>
  <c r="D47" i="1"/>
  <c r="C48" i="1"/>
  <c r="C47" i="1" s="1"/>
  <c r="I46" i="1"/>
  <c r="H46" i="1"/>
  <c r="G46" i="1"/>
  <c r="G43" i="1"/>
  <c r="F46" i="1"/>
  <c r="E46" i="1"/>
  <c r="D46" i="1"/>
  <c r="C46" i="1"/>
  <c r="I45" i="1"/>
  <c r="H45" i="1"/>
  <c r="G45" i="1"/>
  <c r="F45" i="1"/>
  <c r="F43" i="1" s="1"/>
  <c r="E45" i="1"/>
  <c r="D45" i="1"/>
  <c r="C45" i="1"/>
  <c r="C43" i="1" s="1"/>
  <c r="I44" i="1"/>
  <c r="I43" i="1" s="1"/>
  <c r="I41" i="1" s="1"/>
  <c r="H44" i="1"/>
  <c r="G44" i="1"/>
  <c r="F44" i="1"/>
  <c r="E44" i="1"/>
  <c r="E43" i="1" s="1"/>
  <c r="D44" i="1"/>
  <c r="D43" i="1"/>
  <c r="D41" i="1" s="1"/>
  <c r="C44" i="1"/>
  <c r="I42" i="1"/>
  <c r="H42" i="1"/>
  <c r="G42" i="1"/>
  <c r="F42" i="1"/>
  <c r="E42" i="1"/>
  <c r="D42" i="1"/>
  <c r="C42" i="1"/>
  <c r="I39" i="1"/>
  <c r="H39" i="1"/>
  <c r="G39" i="1"/>
  <c r="F39" i="1"/>
  <c r="E39" i="1"/>
  <c r="E37" i="1" s="1"/>
  <c r="D39" i="1"/>
  <c r="C39" i="1"/>
  <c r="I38" i="1"/>
  <c r="I37" i="1" s="1"/>
  <c r="H38" i="1"/>
  <c r="G38" i="1"/>
  <c r="G37" i="1" s="1"/>
  <c r="F38" i="1"/>
  <c r="F37" i="1"/>
  <c r="E38" i="1"/>
  <c r="D38" i="1"/>
  <c r="C38" i="1"/>
  <c r="C37" i="1"/>
  <c r="I35" i="1"/>
  <c r="H35" i="1"/>
  <c r="G35" i="1"/>
  <c r="G32" i="1" s="1"/>
  <c r="F35" i="1"/>
  <c r="E35" i="1"/>
  <c r="D35" i="1"/>
  <c r="C35" i="1"/>
  <c r="I34" i="1"/>
  <c r="H34" i="1"/>
  <c r="G34" i="1"/>
  <c r="F34" i="1"/>
  <c r="E34" i="1"/>
  <c r="D34" i="1"/>
  <c r="C34" i="1"/>
  <c r="I33" i="1"/>
  <c r="H33" i="1"/>
  <c r="H32" i="1" s="1"/>
  <c r="G33" i="1"/>
  <c r="F33" i="1"/>
  <c r="F32" i="1" s="1"/>
  <c r="E33" i="1"/>
  <c r="D33" i="1"/>
  <c r="C33" i="1"/>
  <c r="C32" i="1"/>
  <c r="I31" i="1"/>
  <c r="H31" i="1"/>
  <c r="G31" i="1"/>
  <c r="F31" i="1"/>
  <c r="E31" i="1"/>
  <c r="D31" i="1"/>
  <c r="C31" i="1"/>
  <c r="I30" i="1"/>
  <c r="I28" i="1" s="1"/>
  <c r="H30" i="1"/>
  <c r="G30" i="1"/>
  <c r="F30" i="1"/>
  <c r="E30" i="1"/>
  <c r="E28" i="1"/>
  <c r="D30" i="1"/>
  <c r="D28" i="1" s="1"/>
  <c r="C30" i="1"/>
  <c r="I29" i="1"/>
  <c r="H29" i="1"/>
  <c r="G29" i="1"/>
  <c r="F29" i="1"/>
  <c r="F28" i="1" s="1"/>
  <c r="F22" i="1" s="1"/>
  <c r="E29" i="1"/>
  <c r="D29" i="1"/>
  <c r="C29" i="1"/>
  <c r="C28" i="1"/>
  <c r="G28" i="1"/>
  <c r="I27" i="1"/>
  <c r="H27" i="1"/>
  <c r="G27" i="1"/>
  <c r="F27" i="1"/>
  <c r="F25" i="1"/>
  <c r="E27" i="1"/>
  <c r="D27" i="1"/>
  <c r="C27" i="1"/>
  <c r="I26" i="1"/>
  <c r="H26" i="1"/>
  <c r="H25" i="1"/>
  <c r="G26" i="1"/>
  <c r="G25" i="1" s="1"/>
  <c r="G22" i="1" s="1"/>
  <c r="F26" i="1"/>
  <c r="E26" i="1"/>
  <c r="D26" i="1"/>
  <c r="D25" i="1"/>
  <c r="C26" i="1"/>
  <c r="C25" i="1" s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C22" i="1" s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F16" i="1"/>
  <c r="E18" i="1"/>
  <c r="D18" i="1"/>
  <c r="C18" i="1"/>
  <c r="I17" i="1"/>
  <c r="I16" i="1" s="1"/>
  <c r="H17" i="1"/>
  <c r="H16" i="1" s="1"/>
  <c r="H11" i="1" s="1"/>
  <c r="G17" i="1"/>
  <c r="G16" i="1" s="1"/>
  <c r="F17" i="1"/>
  <c r="E17" i="1"/>
  <c r="D17" i="1"/>
  <c r="C17" i="1"/>
  <c r="C16" i="1"/>
  <c r="C11" i="1" s="1"/>
  <c r="I15" i="1"/>
  <c r="H15" i="1"/>
  <c r="G15" i="1"/>
  <c r="F15" i="1"/>
  <c r="E15" i="1"/>
  <c r="E12" i="1" s="1"/>
  <c r="D15" i="1"/>
  <c r="C15" i="1"/>
  <c r="I14" i="1"/>
  <c r="H14" i="1"/>
  <c r="G14" i="1"/>
  <c r="F14" i="1"/>
  <c r="F12" i="1" s="1"/>
  <c r="F11" i="1" s="1"/>
  <c r="E14" i="1"/>
  <c r="D14" i="1"/>
  <c r="C14" i="1"/>
  <c r="I13" i="1"/>
  <c r="H13" i="1"/>
  <c r="G13" i="1"/>
  <c r="G12" i="1" s="1"/>
  <c r="F13" i="1"/>
  <c r="E13" i="1"/>
  <c r="D13" i="1"/>
  <c r="D12" i="1"/>
  <c r="C13" i="1"/>
  <c r="C62" i="10"/>
  <c r="D53" i="10"/>
  <c r="D52" i="10" s="1"/>
  <c r="F27" i="8"/>
  <c r="I42" i="8"/>
  <c r="E22" i="10"/>
  <c r="D55" i="10"/>
  <c r="C148" i="10"/>
  <c r="G31" i="10"/>
  <c r="C141" i="10"/>
  <c r="C29" i="10"/>
  <c r="C28" i="10" s="1"/>
  <c r="G29" i="10"/>
  <c r="G28" i="10" s="1"/>
  <c r="C169" i="10"/>
  <c r="G166" i="10"/>
  <c r="G34" i="10"/>
  <c r="C61" i="10"/>
  <c r="C55" i="10"/>
  <c r="G55" i="10"/>
  <c r="C146" i="10"/>
  <c r="C27" i="10"/>
  <c r="D27" i="10"/>
  <c r="C136" i="10"/>
  <c r="D135" i="10"/>
  <c r="C101" i="10"/>
  <c r="D232" i="10"/>
  <c r="C75" i="10"/>
  <c r="D73" i="10"/>
  <c r="D48" i="10"/>
  <c r="G45" i="10"/>
  <c r="I230" i="11"/>
  <c r="E42" i="9"/>
  <c r="I11" i="10"/>
  <c r="C215" i="10"/>
  <c r="C211" i="10"/>
  <c r="C167" i="10"/>
  <c r="C35" i="10" s="1"/>
  <c r="D234" i="10"/>
  <c r="C140" i="10"/>
  <c r="C30" i="10"/>
  <c r="D30" i="10"/>
  <c r="D28" i="10"/>
  <c r="F32" i="11"/>
  <c r="D43" i="11"/>
  <c r="D41" i="11" s="1"/>
  <c r="C12" i="11"/>
  <c r="C32" i="11"/>
  <c r="H230" i="11"/>
  <c r="H28" i="1"/>
  <c r="H22" i="1" s="1"/>
  <c r="D37" i="1"/>
  <c r="D37" i="4"/>
  <c r="H37" i="4"/>
  <c r="I43" i="4"/>
  <c r="F24" i="8"/>
  <c r="F21" i="8" s="1"/>
  <c r="J36" i="8"/>
  <c r="J31" i="8"/>
  <c r="F294" i="8"/>
  <c r="F46" i="9"/>
  <c r="H31" i="9"/>
  <c r="I42" i="9"/>
  <c r="I40" i="9" s="1"/>
  <c r="G44" i="10"/>
  <c r="C178" i="10"/>
  <c r="D195" i="10"/>
  <c r="D20" i="10"/>
  <c r="D236" i="10"/>
  <c r="D38" i="10"/>
  <c r="D37" i="10"/>
  <c r="E230" i="11"/>
  <c r="H16" i="12"/>
  <c r="E25" i="1"/>
  <c r="I25" i="1"/>
  <c r="I25" i="4"/>
  <c r="D32" i="4"/>
  <c r="F289" i="7"/>
  <c r="F36" i="8"/>
  <c r="F31" i="9"/>
  <c r="H24" i="9"/>
  <c r="H21" i="9" s="1"/>
  <c r="I15" i="9"/>
  <c r="I10" i="9"/>
  <c r="I321" i="9"/>
  <c r="J328" i="9"/>
  <c r="G16" i="10"/>
  <c r="E230" i="10"/>
  <c r="C130" i="10"/>
  <c r="C46" i="10"/>
  <c r="D46" i="10"/>
  <c r="C78" i="10"/>
  <c r="C49" i="10"/>
  <c r="D49" i="10"/>
  <c r="I230" i="10"/>
  <c r="D203" i="10"/>
  <c r="C205" i="10"/>
  <c r="C17" i="10" s="1"/>
  <c r="E240" i="10"/>
  <c r="G236" i="10"/>
  <c r="J36" i="9"/>
  <c r="J31" i="9"/>
  <c r="J21" i="9" s="1"/>
  <c r="F328" i="9"/>
  <c r="E52" i="10"/>
  <c r="C159" i="10"/>
  <c r="I12" i="11"/>
  <c r="I11" i="11"/>
  <c r="G230" i="12"/>
  <c r="G25" i="11"/>
  <c r="G22" i="11" s="1"/>
  <c r="F12" i="11"/>
  <c r="H32" i="11"/>
  <c r="E32" i="11"/>
  <c r="D220" i="12"/>
  <c r="G233" i="10"/>
  <c r="G243" i="10"/>
  <c r="D240" i="11"/>
  <c r="F230" i="11"/>
  <c r="I16" i="11"/>
  <c r="I43" i="11"/>
  <c r="G32" i="11"/>
  <c r="D25" i="11"/>
  <c r="C16" i="11"/>
  <c r="C11" i="11" s="1"/>
  <c r="C43" i="11"/>
  <c r="H47" i="11"/>
  <c r="E47" i="11"/>
  <c r="F12" i="12"/>
  <c r="F11" i="12" s="1"/>
  <c r="F9" i="12" s="1"/>
  <c r="F43" i="12"/>
  <c r="F41" i="12"/>
  <c r="D52" i="12"/>
  <c r="H52" i="12"/>
  <c r="I25" i="12"/>
  <c r="D32" i="12"/>
  <c r="C43" i="12"/>
  <c r="C41" i="12"/>
  <c r="F32" i="12"/>
  <c r="C12" i="12"/>
  <c r="C11" i="12" s="1"/>
  <c r="G12" i="12"/>
  <c r="G11" i="12"/>
  <c r="G25" i="12"/>
  <c r="D28" i="12"/>
  <c r="H43" i="12"/>
  <c r="E12" i="12"/>
  <c r="I12" i="12"/>
  <c r="I11" i="12"/>
  <c r="D16" i="12"/>
  <c r="I28" i="12"/>
  <c r="E43" i="12"/>
  <c r="E41" i="12" s="1"/>
  <c r="G52" i="12"/>
  <c r="D12" i="12"/>
  <c r="D11" i="12"/>
  <c r="I16" i="12"/>
  <c r="D25" i="12"/>
  <c r="D22" i="12" s="1"/>
  <c r="E52" i="12"/>
  <c r="H230" i="12"/>
  <c r="F16" i="12"/>
  <c r="G43" i="12"/>
  <c r="G41" i="12" s="1"/>
  <c r="F220" i="12"/>
  <c r="H12" i="12"/>
  <c r="H11" i="12"/>
  <c r="C16" i="12"/>
  <c r="G16" i="12"/>
  <c r="H28" i="12"/>
  <c r="H22" i="12"/>
  <c r="C32" i="12"/>
  <c r="D43" i="12"/>
  <c r="E47" i="12"/>
  <c r="C52" i="12"/>
  <c r="G220" i="12"/>
  <c r="E220" i="12"/>
  <c r="C220" i="12"/>
  <c r="G32" i="12"/>
  <c r="I41" i="12"/>
  <c r="F22" i="12"/>
  <c r="E32" i="12"/>
  <c r="E22" i="12"/>
  <c r="I32" i="12"/>
  <c r="H220" i="12"/>
  <c r="H32" i="12"/>
  <c r="G11" i="14"/>
  <c r="F11" i="14"/>
  <c r="E16" i="14"/>
  <c r="E11" i="14"/>
  <c r="I16" i="14"/>
  <c r="I11" i="14"/>
  <c r="C16" i="14"/>
  <c r="C11" i="14"/>
  <c r="D16" i="14"/>
  <c r="D11" i="14"/>
  <c r="H16" i="14"/>
  <c r="H11" i="14" s="1"/>
  <c r="E37" i="14"/>
  <c r="D37" i="14"/>
  <c r="H37" i="14"/>
  <c r="I37" i="14"/>
  <c r="C43" i="14"/>
  <c r="C41" i="14"/>
  <c r="G43" i="14"/>
  <c r="E32" i="14"/>
  <c r="I32" i="14"/>
  <c r="C28" i="14"/>
  <c r="G28" i="14"/>
  <c r="H25" i="14"/>
  <c r="E28" i="14"/>
  <c r="E22" i="14" s="1"/>
  <c r="F28" i="14"/>
  <c r="F22" i="14" s="1"/>
  <c r="E25" i="14"/>
  <c r="I25" i="14"/>
  <c r="D25" i="14"/>
  <c r="D22" i="14" s="1"/>
  <c r="D9" i="14" s="1"/>
  <c r="F25" i="14"/>
  <c r="D28" i="14"/>
  <c r="H28" i="14"/>
  <c r="I28" i="14"/>
  <c r="C25" i="14"/>
  <c r="C22" i="14" s="1"/>
  <c r="G25" i="14"/>
  <c r="G22" i="14" s="1"/>
  <c r="D41" i="14"/>
  <c r="H41" i="14"/>
  <c r="D51" i="14"/>
  <c r="H51" i="14"/>
  <c r="E51" i="14"/>
  <c r="I51" i="14"/>
  <c r="F51" i="14"/>
  <c r="D43" i="15"/>
  <c r="F51" i="15"/>
  <c r="E12" i="15"/>
  <c r="E11" i="15" s="1"/>
  <c r="I12" i="15"/>
  <c r="I11" i="15"/>
  <c r="H16" i="15"/>
  <c r="D28" i="15"/>
  <c r="H28" i="15"/>
  <c r="C32" i="15"/>
  <c r="G32" i="15"/>
  <c r="G22" i="15" s="1"/>
  <c r="F37" i="15"/>
  <c r="E43" i="15"/>
  <c r="I43" i="15"/>
  <c r="C46" i="15"/>
  <c r="G46" i="15"/>
  <c r="G41" i="15"/>
  <c r="C28" i="15"/>
  <c r="C22" i="15" s="1"/>
  <c r="E37" i="15"/>
  <c r="I37" i="15"/>
  <c r="F12" i="15"/>
  <c r="I28" i="15"/>
  <c r="I22" i="15" s="1"/>
  <c r="G12" i="15"/>
  <c r="G11" i="15" s="1"/>
  <c r="G9" i="15" s="1"/>
  <c r="G224" i="15" s="1"/>
  <c r="F16" i="15"/>
  <c r="F11" i="15" s="1"/>
  <c r="G25" i="15"/>
  <c r="F28" i="15"/>
  <c r="D32" i="15"/>
  <c r="F32" i="15"/>
  <c r="C43" i="15"/>
  <c r="C41" i="15"/>
  <c r="G43" i="15"/>
  <c r="H46" i="15"/>
  <c r="H41" i="15" s="1"/>
  <c r="E46" i="15"/>
  <c r="I46" i="15"/>
  <c r="I41" i="15"/>
  <c r="C51" i="15"/>
  <c r="G51" i="15"/>
  <c r="E51" i="15"/>
  <c r="C12" i="15"/>
  <c r="D51" i="15"/>
  <c r="H51" i="15"/>
  <c r="C16" i="15"/>
  <c r="E28" i="15"/>
  <c r="E22" i="15" s="1"/>
  <c r="C37" i="15"/>
  <c r="E32" i="15"/>
  <c r="G16" i="15"/>
  <c r="E16" i="15"/>
  <c r="C25" i="15"/>
  <c r="H12" i="15"/>
  <c r="H11" i="15"/>
  <c r="H9" i="15" s="1"/>
  <c r="H224" i="15" s="1"/>
  <c r="D25" i="15"/>
  <c r="D22" i="15"/>
  <c r="H25" i="15"/>
  <c r="H22" i="15" s="1"/>
  <c r="G37" i="15"/>
  <c r="D16" i="15"/>
  <c r="G28" i="15"/>
  <c r="D37" i="15"/>
  <c r="H37" i="15"/>
  <c r="F43" i="15"/>
  <c r="F41" i="15"/>
  <c r="D12" i="15"/>
  <c r="D11" i="15"/>
  <c r="D9" i="15" s="1"/>
  <c r="D224" i="15" s="1"/>
  <c r="I16" i="15"/>
  <c r="F25" i="15"/>
  <c r="F22" i="15" s="1"/>
  <c r="I32" i="15"/>
  <c r="D46" i="15"/>
  <c r="D41" i="15"/>
  <c r="E41" i="15"/>
  <c r="C11" i="15"/>
  <c r="C9" i="15" s="1"/>
  <c r="C224" i="15" s="1"/>
  <c r="F21" i="9"/>
  <c r="G240" i="11"/>
  <c r="F240" i="11"/>
  <c r="C240" i="11"/>
  <c r="G16" i="11"/>
  <c r="G11" i="11"/>
  <c r="G9" i="11" s="1"/>
  <c r="D12" i="11"/>
  <c r="D32" i="11"/>
  <c r="C25" i="11"/>
  <c r="C22" i="11"/>
  <c r="C52" i="11"/>
  <c r="E28" i="11"/>
  <c r="E22" i="11" s="1"/>
  <c r="H16" i="11"/>
  <c r="H11" i="11"/>
  <c r="I41" i="11"/>
  <c r="D230" i="11"/>
  <c r="I28" i="11"/>
  <c r="F16" i="11"/>
  <c r="F11" i="11"/>
  <c r="F52" i="11"/>
  <c r="C28" i="11"/>
  <c r="E37" i="11"/>
  <c r="I32" i="11"/>
  <c r="H240" i="11"/>
  <c r="D11" i="11"/>
  <c r="D11" i="1"/>
  <c r="E9" i="15"/>
  <c r="E224" i="15" s="1"/>
  <c r="E11" i="1"/>
  <c r="H37" i="1"/>
  <c r="D52" i="1"/>
  <c r="H264" i="4"/>
  <c r="F282" i="7"/>
  <c r="D31" i="8"/>
  <c r="D21" i="8"/>
  <c r="F287" i="8"/>
  <c r="C138" i="10"/>
  <c r="D23" i="10"/>
  <c r="G219" i="16"/>
  <c r="D233" i="10"/>
  <c r="D16" i="1"/>
  <c r="G47" i="1"/>
  <c r="G41" i="1"/>
  <c r="F242" i="1"/>
  <c r="D252" i="1"/>
  <c r="H22" i="4"/>
  <c r="D47" i="4"/>
  <c r="D21" i="9"/>
  <c r="D11" i="9"/>
  <c r="G35" i="10"/>
  <c r="G32" i="10"/>
  <c r="G234" i="10"/>
  <c r="C196" i="10"/>
  <c r="G195" i="10"/>
  <c r="G20" i="10"/>
  <c r="C18" i="10"/>
  <c r="I40" i="8"/>
  <c r="E16" i="1"/>
  <c r="C22" i="4"/>
  <c r="C156" i="10"/>
  <c r="D31" i="10"/>
  <c r="D26" i="10"/>
  <c r="D25" i="10"/>
  <c r="C144" i="10"/>
  <c r="G38" i="10"/>
  <c r="G37" i="10"/>
  <c r="G176" i="10"/>
  <c r="G235" i="10"/>
  <c r="C180" i="10"/>
  <c r="G43" i="10"/>
  <c r="C12" i="1"/>
  <c r="I12" i="1"/>
  <c r="I11" i="1" s="1"/>
  <c r="H12" i="1"/>
  <c r="G11" i="1"/>
  <c r="G9" i="1" s="1"/>
  <c r="E12" i="4"/>
  <c r="E11" i="4" s="1"/>
  <c r="E9" i="4" s="1"/>
  <c r="I28" i="4"/>
  <c r="F37" i="4"/>
  <c r="D41" i="4"/>
  <c r="F41" i="4"/>
  <c r="C254" i="4"/>
  <c r="C264" i="4"/>
  <c r="G51" i="8"/>
  <c r="E294" i="8"/>
  <c r="H43" i="1"/>
  <c r="D287" i="8"/>
  <c r="H46" i="9"/>
  <c r="I37" i="10"/>
  <c r="I47" i="10"/>
  <c r="I41" i="10"/>
  <c r="C133" i="10"/>
  <c r="C116" i="10"/>
  <c r="D50" i="10"/>
  <c r="F25" i="11"/>
  <c r="F22" i="11"/>
  <c r="F9" i="11"/>
  <c r="E41" i="11"/>
  <c r="E37" i="12"/>
  <c r="H16" i="13"/>
  <c r="H11" i="13"/>
  <c r="D25" i="13"/>
  <c r="D22" i="13" s="1"/>
  <c r="F217" i="15"/>
  <c r="D54" i="10"/>
  <c r="C227" i="10"/>
  <c r="D243" i="10"/>
  <c r="C74" i="10"/>
  <c r="G31" i="9"/>
  <c r="G24" i="9"/>
  <c r="H15" i="9"/>
  <c r="I51" i="9"/>
  <c r="H321" i="9"/>
  <c r="F11" i="10"/>
  <c r="H41" i="10"/>
  <c r="G135" i="10"/>
  <c r="G26" i="10"/>
  <c r="G25" i="10" s="1"/>
  <c r="G22" i="10" s="1"/>
  <c r="D35" i="10"/>
  <c r="C171" i="10"/>
  <c r="D166" i="10"/>
  <c r="D237" i="10"/>
  <c r="D17" i="10"/>
  <c r="D16" i="10" s="1"/>
  <c r="C197" i="10"/>
  <c r="C236" i="10" s="1"/>
  <c r="D176" i="10"/>
  <c r="D235" i="10"/>
  <c r="D241" i="10"/>
  <c r="C103" i="10"/>
  <c r="C98" i="10"/>
  <c r="D244" i="10"/>
  <c r="E52" i="11"/>
  <c r="D11" i="13"/>
  <c r="G41" i="13"/>
  <c r="I24" i="9"/>
  <c r="I21" i="9" s="1"/>
  <c r="H230" i="10"/>
  <c r="G241" i="10"/>
  <c r="C88" i="10"/>
  <c r="H28" i="11"/>
  <c r="H22" i="11"/>
  <c r="C41" i="13"/>
  <c r="H11" i="16"/>
  <c r="G328" i="9"/>
  <c r="C162" i="10"/>
  <c r="C31" i="10" s="1"/>
  <c r="C137" i="10"/>
  <c r="C26" i="10" s="1"/>
  <c r="C25" i="10" s="1"/>
  <c r="G28" i="11"/>
  <c r="F47" i="11"/>
  <c r="F41" i="11"/>
  <c r="C22" i="13"/>
  <c r="C9" i="13" s="1"/>
  <c r="I41" i="14"/>
  <c r="C12" i="16"/>
  <c r="C11" i="16" s="1"/>
  <c r="G21" i="9"/>
  <c r="C23" i="10"/>
  <c r="C9" i="16" l="1"/>
  <c r="I56" i="9"/>
  <c r="I22" i="14"/>
  <c r="I9" i="14" s="1"/>
  <c r="I22" i="4"/>
  <c r="I9" i="4" s="1"/>
  <c r="H10" i="9"/>
  <c r="E56" i="8"/>
  <c r="J287" i="8"/>
  <c r="F9" i="15"/>
  <c r="F224" i="15" s="1"/>
  <c r="I9" i="15"/>
  <c r="I224" i="15" s="1"/>
  <c r="D9" i="12"/>
  <c r="E10" i="9"/>
  <c r="H9" i="11"/>
  <c r="G9" i="14"/>
  <c r="C106" i="10"/>
  <c r="G54" i="10"/>
  <c r="C92" i="10"/>
  <c r="C50" i="10" s="1"/>
  <c r="G50" i="10"/>
  <c r="G73" i="10"/>
  <c r="C76" i="10"/>
  <c r="G48" i="10"/>
  <c r="G232" i="10"/>
  <c r="G244" i="10"/>
  <c r="D9" i="11"/>
  <c r="H41" i="11"/>
  <c r="C9" i="14"/>
  <c r="I22" i="12"/>
  <c r="I9" i="12" s="1"/>
  <c r="D47" i="10"/>
  <c r="G41" i="4"/>
  <c r="G9" i="4" s="1"/>
  <c r="D14" i="10"/>
  <c r="D12" i="10" s="1"/>
  <c r="D11" i="10" s="1"/>
  <c r="D9" i="10" s="1"/>
  <c r="D238" i="10"/>
  <c r="D210" i="10"/>
  <c r="C212" i="10"/>
  <c r="G15" i="10"/>
  <c r="G12" i="10" s="1"/>
  <c r="G11" i="10" s="1"/>
  <c r="C214" i="10"/>
  <c r="C15" i="10" s="1"/>
  <c r="G238" i="10"/>
  <c r="G210" i="10"/>
  <c r="C71" i="10"/>
  <c r="G57" i="10"/>
  <c r="G53" i="10"/>
  <c r="G52" i="10" s="1"/>
  <c r="G231" i="10"/>
  <c r="C195" i="10"/>
  <c r="E32" i="1"/>
  <c r="E22" i="1" s="1"/>
  <c r="E9" i="1" s="1"/>
  <c r="H47" i="1"/>
  <c r="H41" i="1" s="1"/>
  <c r="H9" i="1" s="1"/>
  <c r="C52" i="1"/>
  <c r="E252" i="1"/>
  <c r="I41" i="4"/>
  <c r="E254" i="4"/>
  <c r="D254" i="4"/>
  <c r="E282" i="7"/>
  <c r="D40" i="8"/>
  <c r="D294" i="8"/>
  <c r="G36" i="9"/>
  <c r="C145" i="10"/>
  <c r="C24" i="10" s="1"/>
  <c r="D24" i="10"/>
  <c r="D22" i="10" s="1"/>
  <c r="C47" i="11"/>
  <c r="C41" i="11" s="1"/>
  <c r="C9" i="11" s="1"/>
  <c r="H15" i="8"/>
  <c r="I24" i="8"/>
  <c r="I21" i="8" s="1"/>
  <c r="G287" i="8"/>
  <c r="H287" i="8"/>
  <c r="D46" i="9"/>
  <c r="D40" i="9" s="1"/>
  <c r="D56" i="9" s="1"/>
  <c r="I36" i="9"/>
  <c r="F41" i="10"/>
  <c r="D231" i="10"/>
  <c r="D230" i="10" s="1"/>
  <c r="D57" i="10"/>
  <c r="D242" i="10"/>
  <c r="D240" i="10" s="1"/>
  <c r="C85" i="10"/>
  <c r="G42" i="10"/>
  <c r="I25" i="11"/>
  <c r="I22" i="11" s="1"/>
  <c r="I9" i="11" s="1"/>
  <c r="G22" i="16"/>
  <c r="E41" i="13"/>
  <c r="I9" i="16"/>
  <c r="D22" i="1"/>
  <c r="D9" i="1" s="1"/>
  <c r="E41" i="1"/>
  <c r="D22" i="4"/>
  <c r="G22" i="4"/>
  <c r="C47" i="4"/>
  <c r="C41" i="4" s="1"/>
  <c r="G282" i="7"/>
  <c r="J21" i="8"/>
  <c r="E51" i="9"/>
  <c r="H42" i="9"/>
  <c r="H40" i="9" s="1"/>
  <c r="I25" i="10"/>
  <c r="I22" i="10" s="1"/>
  <c r="I9" i="10" s="1"/>
  <c r="G49" i="10"/>
  <c r="C185" i="10"/>
  <c r="C44" i="10" s="1"/>
  <c r="C43" i="10" s="1"/>
  <c r="D44" i="10"/>
  <c r="D43" i="10" s="1"/>
  <c r="D41" i="10" s="1"/>
  <c r="I32" i="1"/>
  <c r="I22" i="1" s="1"/>
  <c r="I9" i="1" s="1"/>
  <c r="F47" i="1"/>
  <c r="F41" i="1" s="1"/>
  <c r="F9" i="1" s="1"/>
  <c r="I252" i="1"/>
  <c r="C12" i="4"/>
  <c r="C11" i="4" s="1"/>
  <c r="H12" i="4"/>
  <c r="H11" i="4" s="1"/>
  <c r="H9" i="4" s="1"/>
  <c r="I37" i="4"/>
  <c r="D52" i="4"/>
  <c r="E264" i="4"/>
  <c r="D282" i="7"/>
  <c r="H289" i="7"/>
  <c r="D51" i="8"/>
  <c r="D15" i="8"/>
  <c r="D10" i="8" s="1"/>
  <c r="D56" i="8" s="1"/>
  <c r="G24" i="8"/>
  <c r="G21" i="8" s="1"/>
  <c r="G15" i="8"/>
  <c r="G10" i="8" s="1"/>
  <c r="H36" i="8"/>
  <c r="E31" i="9"/>
  <c r="E24" i="9"/>
  <c r="E15" i="9"/>
  <c r="F42" i="9"/>
  <c r="F40" i="9" s="1"/>
  <c r="F56" i="9" s="1"/>
  <c r="G40" i="9"/>
  <c r="J15" i="9"/>
  <c r="J10" i="9" s="1"/>
  <c r="J56" i="9" s="1"/>
  <c r="C54" i="10"/>
  <c r="C132" i="10"/>
  <c r="D212" i="16"/>
  <c r="D32" i="1"/>
  <c r="C41" i="1"/>
  <c r="C9" i="1" s="1"/>
  <c r="H242" i="1"/>
  <c r="C252" i="1"/>
  <c r="D11" i="4"/>
  <c r="F264" i="4"/>
  <c r="F46" i="8"/>
  <c r="F40" i="8" s="1"/>
  <c r="F56" i="8" s="1"/>
  <c r="G40" i="8"/>
  <c r="H10" i="8"/>
  <c r="H56" i="8" s="1"/>
  <c r="I10" i="8"/>
  <c r="I56" i="8" s="1"/>
  <c r="J15" i="8"/>
  <c r="J10" i="8" s="1"/>
  <c r="G10" i="9"/>
  <c r="F46" i="14"/>
  <c r="F41" i="14" s="1"/>
  <c r="F9" i="14" s="1"/>
  <c r="F28" i="16"/>
  <c r="F22" i="16" s="1"/>
  <c r="F9" i="16" s="1"/>
  <c r="H41" i="16"/>
  <c r="G41" i="16"/>
  <c r="D219" i="16"/>
  <c r="F22" i="10"/>
  <c r="C111" i="10"/>
  <c r="C226" i="10"/>
  <c r="C13" i="10" s="1"/>
  <c r="C67" i="10"/>
  <c r="C231" i="10" s="1"/>
  <c r="G242" i="10"/>
  <c r="C105" i="10"/>
  <c r="I240" i="11"/>
  <c r="E22" i="13"/>
  <c r="G32" i="13"/>
  <c r="G22" i="13" s="1"/>
  <c r="I51" i="13"/>
  <c r="E28" i="16"/>
  <c r="E22" i="16" s="1"/>
  <c r="E9" i="16" s="1"/>
  <c r="G32" i="16"/>
  <c r="H51" i="16"/>
  <c r="F197" i="18"/>
  <c r="F204" i="18" s="1"/>
  <c r="J42" i="9"/>
  <c r="J40" i="9" s="1"/>
  <c r="H328" i="9"/>
  <c r="F52" i="10"/>
  <c r="C173" i="10"/>
  <c r="C166" i="10" s="1"/>
  <c r="D34" i="10"/>
  <c r="D32" i="10" s="1"/>
  <c r="C207" i="10"/>
  <c r="C220" i="10"/>
  <c r="C125" i="10"/>
  <c r="C232" i="10" s="1"/>
  <c r="C86" i="10"/>
  <c r="E12" i="11"/>
  <c r="E11" i="11" s="1"/>
  <c r="E9" i="11" s="1"/>
  <c r="F11" i="13"/>
  <c r="G16" i="13"/>
  <c r="G11" i="13" s="1"/>
  <c r="G9" i="13" s="1"/>
  <c r="I25" i="13"/>
  <c r="I22" i="13" s="1"/>
  <c r="D43" i="13"/>
  <c r="D41" i="13" s="1"/>
  <c r="D9" i="13" s="1"/>
  <c r="E43" i="14"/>
  <c r="E41" i="14" s="1"/>
  <c r="E9" i="14" s="1"/>
  <c r="D12" i="16"/>
  <c r="D11" i="16" s="1"/>
  <c r="D9" i="16" s="1"/>
  <c r="H22" i="16"/>
  <c r="E202" i="16"/>
  <c r="E212" i="16"/>
  <c r="J321" i="9"/>
  <c r="C182" i="10"/>
  <c r="C124" i="10"/>
  <c r="E16" i="12"/>
  <c r="E11" i="12" s="1"/>
  <c r="E9" i="12" s="1"/>
  <c r="G28" i="12"/>
  <c r="G22" i="12" s="1"/>
  <c r="G9" i="12" s="1"/>
  <c r="H47" i="12"/>
  <c r="H41" i="12" s="1"/>
  <c r="H9" i="12" s="1"/>
  <c r="H22" i="13"/>
  <c r="H9" i="13" s="1"/>
  <c r="E46" i="13"/>
  <c r="H32" i="14"/>
  <c r="H22" i="14" s="1"/>
  <c r="H9" i="14" s="1"/>
  <c r="C22" i="16"/>
  <c r="I22" i="16"/>
  <c r="E46" i="16"/>
  <c r="E41" i="16" s="1"/>
  <c r="F202" i="16"/>
  <c r="F219" i="16" s="1"/>
  <c r="F212" i="16"/>
  <c r="G197" i="18"/>
  <c r="G204" i="18" s="1"/>
  <c r="E321" i="9"/>
  <c r="H12" i="10"/>
  <c r="H11" i="10" s="1"/>
  <c r="H9" i="10" s="1"/>
  <c r="C190" i="10"/>
  <c r="C181" i="10"/>
  <c r="C114" i="10"/>
  <c r="G230" i="11"/>
  <c r="C230" i="11"/>
  <c r="C28" i="12"/>
  <c r="C22" i="12" s="1"/>
  <c r="C9" i="12" s="1"/>
  <c r="I230" i="12"/>
  <c r="F32" i="13"/>
  <c r="F22" i="13" s="1"/>
  <c r="G46" i="14"/>
  <c r="G41" i="14" s="1"/>
  <c r="C43" i="16"/>
  <c r="C41" i="16" s="1"/>
  <c r="F46" i="16"/>
  <c r="F41" i="16" s="1"/>
  <c r="H197" i="17"/>
  <c r="H204" i="17" s="1"/>
  <c r="C242" i="10" l="1"/>
  <c r="C235" i="10"/>
  <c r="C38" i="10"/>
  <c r="C37" i="10" s="1"/>
  <c r="C241" i="10"/>
  <c r="C20" i="10"/>
  <c r="C42" i="10"/>
  <c r="C41" i="10" s="1"/>
  <c r="G240" i="10"/>
  <c r="E21" i="9"/>
  <c r="E56" i="9" s="1"/>
  <c r="G230" i="10"/>
  <c r="C57" i="10"/>
  <c r="I9" i="13"/>
  <c r="C12" i="10"/>
  <c r="C11" i="10" s="1"/>
  <c r="C9" i="4"/>
  <c r="E219" i="16"/>
  <c r="C203" i="10"/>
  <c r="C237" i="10"/>
  <c r="C19" i="10"/>
  <c r="C16" i="10" s="1"/>
  <c r="E9" i="13"/>
  <c r="G56" i="8"/>
  <c r="G9" i="16"/>
  <c r="C234" i="10"/>
  <c r="C14" i="10"/>
  <c r="C210" i="10"/>
  <c r="C238" i="10"/>
  <c r="C243" i="10"/>
  <c r="G47" i="10"/>
  <c r="G41" i="10" s="1"/>
  <c r="G9" i="10" s="1"/>
  <c r="C176" i="10"/>
  <c r="C53" i="10"/>
  <c r="C52" i="10" s="1"/>
  <c r="H9" i="16"/>
  <c r="F9" i="13"/>
  <c r="F9" i="10"/>
  <c r="G56" i="9"/>
  <c r="C34" i="10"/>
  <c r="C32" i="10" s="1"/>
  <c r="C22" i="10" s="1"/>
  <c r="C48" i="10"/>
  <c r="C47" i="10" s="1"/>
  <c r="H56" i="9"/>
  <c r="C73" i="10"/>
  <c r="J56" i="8"/>
  <c r="D9" i="4"/>
  <c r="C233" i="10"/>
  <c r="C230" i="10" s="1"/>
  <c r="C135" i="10"/>
  <c r="C244" i="10"/>
  <c r="C9" i="10" l="1"/>
  <c r="C240" i="10"/>
</calcChain>
</file>

<file path=xl/sharedStrings.xml><?xml version="1.0" encoding="utf-8"?>
<sst xmlns="http://schemas.openxmlformats.org/spreadsheetml/2006/main" count="5007" uniqueCount="405">
  <si>
    <t>Popolazione residente permanente al 31 dicembre, secondo la nazionalità e il sesso, 2009</t>
  </si>
  <si>
    <t>Totale</t>
  </si>
  <si>
    <t>Svizzeri</t>
  </si>
  <si>
    <t>Stranieri</t>
  </si>
  <si>
    <t>Uomini</t>
  </si>
  <si>
    <t>Donne</t>
  </si>
  <si>
    <t>Ticino</t>
  </si>
  <si>
    <t>Regione Tre Valli</t>
  </si>
  <si>
    <t>Sub-Regione Leventina</t>
  </si>
  <si>
    <t>Compr. Alta Leventina</t>
  </si>
  <si>
    <t>Compr. Media Leventina</t>
  </si>
  <si>
    <t>Compr. Bassa Leventina</t>
  </si>
  <si>
    <t>Sub-Regione Blenio</t>
  </si>
  <si>
    <t>Compr. Alta Blenio</t>
  </si>
  <si>
    <t>Compr. Media Blenio</t>
  </si>
  <si>
    <t>Compr. Bassa Blenio</t>
  </si>
  <si>
    <t>Sub-Regione Riviera</t>
  </si>
  <si>
    <t>Regione Locarnese e Valle Maggia</t>
  </si>
  <si>
    <t>Sub-Regione Sp. Destra</t>
  </si>
  <si>
    <t>Sub-Regione Gambarogno</t>
  </si>
  <si>
    <t>Sub-Regione Verzasca</t>
  </si>
  <si>
    <t>Compr. Verzasca Valle</t>
  </si>
  <si>
    <t>Compr. Verzasca Piano</t>
  </si>
  <si>
    <t>Sub-Regione Melezza</t>
  </si>
  <si>
    <t>Compr. Centovalli</t>
  </si>
  <si>
    <t>Compr. Terre Pedemonte</t>
  </si>
  <si>
    <t>Sub-Regione Onsernone</t>
  </si>
  <si>
    <t>Sub-Regione V. Maggia</t>
  </si>
  <si>
    <t>Compr. Lavizzara</t>
  </si>
  <si>
    <t>Compr. Rovana</t>
  </si>
  <si>
    <t>Compr. Fondo V. Maggia</t>
  </si>
  <si>
    <t>Regione Bellinzonese</t>
  </si>
  <si>
    <t>Sub-Regione Bellinzona</t>
  </si>
  <si>
    <t>Sub-Regione P. Magadino</t>
  </si>
  <si>
    <t>Regione Luganese</t>
  </si>
  <si>
    <t>Sub-Regione Lugano</t>
  </si>
  <si>
    <t>Sub-Regione V. Lugano</t>
  </si>
  <si>
    <t>Compr. Vedeggio</t>
  </si>
  <si>
    <t>Compr. Capriasca</t>
  </si>
  <si>
    <t>Compr. Valcolla</t>
  </si>
  <si>
    <t>Sub-Regione Malcantone</t>
  </si>
  <si>
    <t>Compr. Alto Malcantone</t>
  </si>
  <si>
    <t>Compr. Medio Malcantone</t>
  </si>
  <si>
    <t>Compr. Basso Malcantone</t>
  </si>
  <si>
    <t>Regione Mendrisiotto</t>
  </si>
  <si>
    <t>Sub-Regione Chiasso</t>
  </si>
  <si>
    <t>Sub-Regione Mendrisio</t>
  </si>
  <si>
    <t>Sub-Regione V. Muggio</t>
  </si>
  <si>
    <t>Distretto di Mendrisio</t>
  </si>
  <si>
    <t>5242 Balerna</t>
  </si>
  <si>
    <t>5243 Besazio</t>
  </si>
  <si>
    <t>5269 Breggia</t>
  </si>
  <si>
    <t>5249 Castel San Pietro</t>
  </si>
  <si>
    <t>5250 Chiasso</t>
  </si>
  <si>
    <t>5251 Coldrerio</t>
  </si>
  <si>
    <t>5253 Ligornetto</t>
  </si>
  <si>
    <t>5254 Mendrisio</t>
  </si>
  <si>
    <t>5255 Meride</t>
  </si>
  <si>
    <t>5257 Morbio Inferiore</t>
  </si>
  <si>
    <t>5260 Novazzano</t>
  </si>
  <si>
    <t>5263 Riva San Vitale</t>
  </si>
  <si>
    <t>5266 Stabio</t>
  </si>
  <si>
    <t>5268 Vacallo</t>
  </si>
  <si>
    <t>Distretto di Lugano</t>
  </si>
  <si>
    <t>5141 Agno</t>
  </si>
  <si>
    <t>5237 Alto Malcantone</t>
  </si>
  <si>
    <t>5143 Aranno</t>
  </si>
  <si>
    <t>5144 Arogno</t>
  </si>
  <si>
    <t>5146 Astano</t>
  </si>
  <si>
    <t>5148 Bedano</t>
  </si>
  <si>
    <t>5149 Bedigliora</t>
  </si>
  <si>
    <t>5151 Bioggio</t>
  </si>
  <si>
    <t>5153 Bironico</t>
  </si>
  <si>
    <t>5154 Bissone</t>
  </si>
  <si>
    <t>5155 Bogno</t>
  </si>
  <si>
    <t>5160 Brusino Arsizio</t>
  </si>
  <si>
    <t>5161 Cademario</t>
  </si>
  <si>
    <t>5162 Cadempino</t>
  </si>
  <si>
    <t>5163 Cadro</t>
  </si>
  <si>
    <t>5165 Camignolo</t>
  </si>
  <si>
    <t>5167 Canobbio</t>
  </si>
  <si>
    <t>5226 Capriasca</t>
  </si>
  <si>
    <t>5169 Carabietta</t>
  </si>
  <si>
    <t>5170 Carona</t>
  </si>
  <si>
    <t>5171 Caslano</t>
  </si>
  <si>
    <t>5173 Certara</t>
  </si>
  <si>
    <t>5174 Cimadera</t>
  </si>
  <si>
    <t>5236 Collina d'Oro</t>
  </si>
  <si>
    <t>5176 Comano</t>
  </si>
  <si>
    <t>5178 Croglio</t>
  </si>
  <si>
    <t>5180 Cureglia</t>
  </si>
  <si>
    <t>5181 Curio</t>
  </si>
  <si>
    <t>5186 Grancia</t>
  </si>
  <si>
    <t>5187 Gravesano</t>
  </si>
  <si>
    <t>5189 Lamone</t>
  </si>
  <si>
    <t>5192 Lugano</t>
  </si>
  <si>
    <t>5193 Magliaso</t>
  </si>
  <si>
    <t>5194 Manno</t>
  </si>
  <si>
    <t>5195 Maroggia</t>
  </si>
  <si>
    <t>5196 Massagno</t>
  </si>
  <si>
    <t>5197 Melano</t>
  </si>
  <si>
    <t>5198 Melide</t>
  </si>
  <si>
    <t>5199 Mezzovico-Vira</t>
  </si>
  <si>
    <t>5200 Miglieglia</t>
  </si>
  <si>
    <t>5202 Monteggio</t>
  </si>
  <si>
    <t>5203 Morcote</t>
  </si>
  <si>
    <t>5205 Muzzano</t>
  </si>
  <si>
    <t>5206 Neggio</t>
  </si>
  <si>
    <t>5207 Novaggio</t>
  </si>
  <si>
    <t>5208 Origlio</t>
  </si>
  <si>
    <t>5210 Paradiso</t>
  </si>
  <si>
    <t>5212 Ponte Capriasca</t>
  </si>
  <si>
    <t>5213 Ponte Tresa</t>
  </si>
  <si>
    <t>5214 Porza</t>
  </si>
  <si>
    <t>5216 Pura</t>
  </si>
  <si>
    <t>5217 Rivera</t>
  </si>
  <si>
    <t>5219 Rovio</t>
  </si>
  <si>
    <t>5221 Savosa</t>
  </si>
  <si>
    <t>5222 Sessa</t>
  </si>
  <si>
    <t>5223 Sigirino</t>
  </si>
  <si>
    <t>5224 Sonvico</t>
  </si>
  <si>
    <t>5225 Sorengo</t>
  </si>
  <si>
    <t>5227 Torricella-Taverne</t>
  </si>
  <si>
    <t>5229 Valcolla</t>
  </si>
  <si>
    <t>5230 Vernate</t>
  </si>
  <si>
    <t>5231 Vezia</t>
  </si>
  <si>
    <t>5233 Vico Morcote</t>
  </si>
  <si>
    <t>Distretto di Locarno</t>
  </si>
  <si>
    <t>5091 Ascona</t>
  </si>
  <si>
    <t>5095 Brione (Verzasca)</t>
  </si>
  <si>
    <t>5096 Brione sopra Minusio</t>
  </si>
  <si>
    <t>5097 Brissago</t>
  </si>
  <si>
    <t>5098 Caviano</t>
  </si>
  <si>
    <t>5099 Cavigliano</t>
  </si>
  <si>
    <t>5397 Centovalli</t>
  </si>
  <si>
    <t>5101 Contone</t>
  </si>
  <si>
    <t>5102 Corippo</t>
  </si>
  <si>
    <t>5138 Cugnasco-Gerra</t>
  </si>
  <si>
    <t>5105 Frasco</t>
  </si>
  <si>
    <t>5106 Gerra (Gambarogno)</t>
  </si>
  <si>
    <t>5108 Gordola</t>
  </si>
  <si>
    <t>5109 Gresso</t>
  </si>
  <si>
    <t>5110 Indemini</t>
  </si>
  <si>
    <t>5137 Isorno</t>
  </si>
  <si>
    <t>5112 Lavertezzo</t>
  </si>
  <si>
    <t>5113 Locarno</t>
  </si>
  <si>
    <t>5115 Losone</t>
  </si>
  <si>
    <t>5116 Magadino</t>
  </si>
  <si>
    <t>5117 Mergoscia</t>
  </si>
  <si>
    <t>5118 Minusio</t>
  </si>
  <si>
    <t>5119 Mosogno</t>
  </si>
  <si>
    <t>5120 Muralto</t>
  </si>
  <si>
    <t>5136 Onsernone</t>
  </si>
  <si>
    <t>5121 Orselina</t>
  </si>
  <si>
    <t>5123 Piazzogna</t>
  </si>
  <si>
    <t>5125 Ronco sopra Ascona</t>
  </si>
  <si>
    <t>5127 San Nazzaro</t>
  </si>
  <si>
    <t>5128 Sant'Abbondio</t>
  </si>
  <si>
    <t>5129 Sonogno</t>
  </si>
  <si>
    <t>5130 Tegna</t>
  </si>
  <si>
    <t>5131 Tenero-Contra</t>
  </si>
  <si>
    <t>5132 Vergeletto</t>
  </si>
  <si>
    <t>5133 Verscio</t>
  </si>
  <si>
    <t>5134 Vira (Gambarogno)</t>
  </si>
  <si>
    <t>5135 Vogorno</t>
  </si>
  <si>
    <t>Distretto di Vallemaggia</t>
  </si>
  <si>
    <t>5324 Avegno Gordevio</t>
  </si>
  <si>
    <t>5304 Bosco/Gurin</t>
  </si>
  <si>
    <t>5307 Campo (Vallemaggia)</t>
  </si>
  <si>
    <t>5309 Cerentino</t>
  </si>
  <si>
    <t>5310 Cevio</t>
  </si>
  <si>
    <t>5323 Lavizzara</t>
  </si>
  <si>
    <t>5315 Linescio</t>
  </si>
  <si>
    <t>5317 Maggia</t>
  </si>
  <si>
    <t>Distretto di Bellinzona</t>
  </si>
  <si>
    <t>5001 Arbedo-Castione</t>
  </si>
  <si>
    <t>5002 Bellinzona</t>
  </si>
  <si>
    <t>5003 Cadenazzo</t>
  </si>
  <si>
    <t>5004 Camorino</t>
  </si>
  <si>
    <t>5005 Giubiasco</t>
  </si>
  <si>
    <t>5006 Gnosca</t>
  </si>
  <si>
    <t>5007 Gorduno</t>
  </si>
  <si>
    <t>5008 Gudo</t>
  </si>
  <si>
    <t>5009 Isone</t>
  </si>
  <si>
    <t>5010 Lumino</t>
  </si>
  <si>
    <t>5011 Medeglia</t>
  </si>
  <si>
    <t>5012 Moleno</t>
  </si>
  <si>
    <t>5013 Monte Carasso</t>
  </si>
  <si>
    <t>5014 Pianezzo</t>
  </si>
  <si>
    <t>5015 Preonzo</t>
  </si>
  <si>
    <t>5017 Sant'Antonino</t>
  </si>
  <si>
    <t>5018 Sant'Antonio</t>
  </si>
  <si>
    <t>5019 Sementina</t>
  </si>
  <si>
    <t>Distretto di Riviera</t>
  </si>
  <si>
    <t>5281 Biasca</t>
  </si>
  <si>
    <t>5282 Claro</t>
  </si>
  <si>
    <t>5283 Cresciano</t>
  </si>
  <si>
    <t>5284 Iragna</t>
  </si>
  <si>
    <t>5285 Lodrino</t>
  </si>
  <si>
    <t>5286 Osogna</t>
  </si>
  <si>
    <t>Distretto di Blenio</t>
  </si>
  <si>
    <t>5048 Acquarossa</t>
  </si>
  <si>
    <t>5049 Blenio</t>
  </si>
  <si>
    <t>5040 Ludiano</t>
  </si>
  <si>
    <t>5041 Malvaglia</t>
  </si>
  <si>
    <t>5046 Semione</t>
  </si>
  <si>
    <t>Distretto di Leventina</t>
  </si>
  <si>
    <t>5061 Airolo</t>
  </si>
  <si>
    <t>5062 Anzonico</t>
  </si>
  <si>
    <t>5063 Bedretto</t>
  </si>
  <si>
    <t>5064 Bodio</t>
  </si>
  <si>
    <t>5066 Calpiogna</t>
  </si>
  <si>
    <t>5067 Campello</t>
  </si>
  <si>
    <t>5068 Cavagnago</t>
  </si>
  <si>
    <t>5070 Chironico</t>
  </si>
  <si>
    <t>5071 Dalpe</t>
  </si>
  <si>
    <t>5072 Faido</t>
  </si>
  <si>
    <t>5073 Giornico</t>
  </si>
  <si>
    <t>5074 Mairengo</t>
  </si>
  <si>
    <t>5075 Osco</t>
  </si>
  <si>
    <t>5076 Personico</t>
  </si>
  <si>
    <t>5077 Pollegio</t>
  </si>
  <si>
    <t>5078 Prato (Leventina)</t>
  </si>
  <si>
    <t>5079 Quinto</t>
  </si>
  <si>
    <t>5081 Sobrio</t>
  </si>
  <si>
    <t>Distretti</t>
  </si>
  <si>
    <t>Mendrisio</t>
  </si>
  <si>
    <t>Lugano</t>
  </si>
  <si>
    <t>Locarno</t>
  </si>
  <si>
    <t>Vallemaggia</t>
  </si>
  <si>
    <t>Bellinzona</t>
  </si>
  <si>
    <t>Riviera</t>
  </si>
  <si>
    <t>Blenio</t>
  </si>
  <si>
    <t>Leventina</t>
  </si>
  <si>
    <t>Chiasso-Mendrisio</t>
  </si>
  <si>
    <t>Avvertenza: stato dei comuni politici: 169 (25.10.2009 - 24.04.2010).</t>
  </si>
  <si>
    <t>Fonte: Statistica dello stato annuale della popolazione (ESPOP), Ufficio federale di statistica, Neuchâtel</t>
  </si>
  <si>
    <t>Ustat, ultima modifica: 19.08.2010</t>
  </si>
  <si>
    <t>Popolazione residente permanente al 31 dicembre, secondo la nazionalità e il sesso, 2008</t>
  </si>
  <si>
    <t xml:space="preserve"> </t>
  </si>
  <si>
    <t>5241 Arzo</t>
  </si>
  <si>
    <t>5244 Bruzella</t>
  </si>
  <si>
    <t>5245 Cabbio</t>
  </si>
  <si>
    <t>5246 Caneggio</t>
  </si>
  <si>
    <t>5247 Capolago</t>
  </si>
  <si>
    <t>5252 Genestrerio</t>
  </si>
  <si>
    <t>5258 Morbio Superiore</t>
  </si>
  <si>
    <t>5259 Muggio</t>
  </si>
  <si>
    <t>5262 Rancate</t>
  </si>
  <si>
    <t>5264 Sagno</t>
  </si>
  <si>
    <t>5267 Tremona</t>
  </si>
  <si>
    <t>5094 Borgnone</t>
  </si>
  <si>
    <t>5111 Intragna</t>
  </si>
  <si>
    <t>5122 Palagnedra</t>
  </si>
  <si>
    <t>Avvertenza: stato dei comuni politici: 181 (20.04.2008 - 04.04.2009).</t>
  </si>
  <si>
    <t>Ustat, ultima modifica: 07.09.2009</t>
  </si>
  <si>
    <t>Popolazione residente permanente al 31 dicembre, secondo la nazionalità e il sesso, 2007</t>
  </si>
  <si>
    <t>5147 Barbengo</t>
  </si>
  <si>
    <t>5150 Bidogno</t>
  </si>
  <si>
    <t>5168 Carabbia</t>
  </si>
  <si>
    <t>5177 Corticiasca</t>
  </si>
  <si>
    <t>5188 Iseo</t>
  </si>
  <si>
    <t>5191 Lugaggia</t>
  </si>
  <si>
    <t>5235 Villa Luganese</t>
  </si>
  <si>
    <t>5104 Cugnasco</t>
  </si>
  <si>
    <t>5107 Gerra (Verzasca)</t>
  </si>
  <si>
    <t>5302 Avegno</t>
  </si>
  <si>
    <t>5314 Gordevio</t>
  </si>
  <si>
    <t>Avvertenza: stato dei comuni politici: 190 (22.10.2006 - 19.04.2008).</t>
  </si>
  <si>
    <t>Ustat, ultima modifica: 12.05.2009</t>
  </si>
  <si>
    <t>Popolazione residente permanente al 31 dicembre, secondo la nazionalità e il sesso, 2006</t>
  </si>
  <si>
    <t>Ustat, ultima modifica: 17.01.2008</t>
  </si>
  <si>
    <t>Popolazione residente permanente al 31 dicembre, secondo la nazionalità e il sesso, 2005</t>
  </si>
  <si>
    <t>generale</t>
  </si>
  <si>
    <t>Cantone</t>
  </si>
  <si>
    <t>5303 Bignasco</t>
  </si>
  <si>
    <t>5308 Cavergno</t>
  </si>
  <si>
    <t>5031 Aquila</t>
  </si>
  <si>
    <t>5032 Campo (Blenio)</t>
  </si>
  <si>
    <t>5036 Ghirone</t>
  </si>
  <si>
    <t>5043 Olivone</t>
  </si>
  <si>
    <t>5047 Torre</t>
  </si>
  <si>
    <t>5065 Calonico</t>
  </si>
  <si>
    <t>5069 Chiggiogna</t>
  </si>
  <si>
    <t>5080 Rossura</t>
  </si>
  <si>
    <t>Riepilogo per distretti</t>
  </si>
  <si>
    <t>Totale agglomerati</t>
  </si>
  <si>
    <t>Ustat, ultima modifica: 18.09.2006</t>
  </si>
  <si>
    <t>Popolazione residente permanente al 31 dicembre, secondo la nazionalità e il sesso, 2004</t>
  </si>
  <si>
    <t>5145 Arosio</t>
  </si>
  <si>
    <t>5159 Breno</t>
  </si>
  <si>
    <t>5183 Fescoggia</t>
  </si>
  <si>
    <t>5204 Mugena</t>
  </si>
  <si>
    <t>5232 Vezio</t>
  </si>
  <si>
    <t>5016 Robasacco</t>
  </si>
  <si>
    <t>Ustat, ultima modifica: 05.10.2005</t>
  </si>
  <si>
    <t>Popolazione residente permanente al 31 dicembre, secondo la nazionalità e il sesso, 2003</t>
  </si>
  <si>
    <t>5248 Casima</t>
  </si>
  <si>
    <t>5256 Monte</t>
  </si>
  <si>
    <t>5265 Salorino</t>
  </si>
  <si>
    <t>5142 Agra</t>
  </si>
  <si>
    <t>5156 Bosco Luganese</t>
  </si>
  <si>
    <t>5158 Breganzona</t>
  </si>
  <si>
    <t>5175 Cimo</t>
  </si>
  <si>
    <t>5179 Cureggia</t>
  </si>
  <si>
    <t>5182 Davesco-Soragno</t>
  </si>
  <si>
    <t>5184 Gandria</t>
  </si>
  <si>
    <t>5185 Gentilino</t>
  </si>
  <si>
    <t>5201 Montagnola</t>
  </si>
  <si>
    <t>5209 Pambio-Noranco</t>
  </si>
  <si>
    <t>5211 Pazzallo</t>
  </si>
  <si>
    <t>5215 Pregassona</t>
  </si>
  <si>
    <t>5234 Viganello</t>
  </si>
  <si>
    <t>5301 Aurigeno</t>
  </si>
  <si>
    <t>5305 Broglio</t>
  </si>
  <si>
    <t>5306 Brontallo</t>
  </si>
  <si>
    <t>5311 Coglio</t>
  </si>
  <si>
    <t>5312 Fusio</t>
  </si>
  <si>
    <t>5313 Giumaglio</t>
  </si>
  <si>
    <t>5316 Lodano</t>
  </si>
  <si>
    <t>5318 Menzonio</t>
  </si>
  <si>
    <t>5319 Moghegno</t>
  </si>
  <si>
    <t>5320 Peccia</t>
  </si>
  <si>
    <t>5321 Prato-Sornico</t>
  </si>
  <si>
    <t>5322 Someo</t>
  </si>
  <si>
    <t>5033 Castro</t>
  </si>
  <si>
    <t>5034 Corzoneso</t>
  </si>
  <si>
    <t>5035 Dongio</t>
  </si>
  <si>
    <t>5037 Largario</t>
  </si>
  <si>
    <t>5038 Leontica</t>
  </si>
  <si>
    <t>5039 Lottigna</t>
  </si>
  <si>
    <t>5042 Marolta</t>
  </si>
  <si>
    <t>5044 Ponto Valentino</t>
  </si>
  <si>
    <t>5045 Prugiasco</t>
  </si>
  <si>
    <t>Avvertenza: fa stato la situazione dei comuni nel 2003 (238 comuni).</t>
  </si>
  <si>
    <t>Ustat, ultima modifica: 20.12.2004</t>
  </si>
  <si>
    <t>T_010202_030</t>
  </si>
  <si>
    <t>Popolazione residente permanente al 31 dicembre, secondo la nazionalità e il sesso, 2010</t>
  </si>
  <si>
    <t>5238 Monteceneri</t>
  </si>
  <si>
    <t>5398 Gambarogno</t>
  </si>
  <si>
    <t>Avvertenza: stato dei comuni politici: 157 (dal 21.11.2010).</t>
  </si>
  <si>
    <t>Fonte: Statistica della popolazione e delle economie domestiche (STATPOP), Ufficio federale di statistica, Neuchatel</t>
  </si>
  <si>
    <t>Ustat, ultima modifica: 12.09.2011</t>
  </si>
  <si>
    <t>Popolazione residente permanente al 31 dicembre, secondo la nazionalità e il sesso, 2011</t>
  </si>
  <si>
    <t>Ustat, ultima modifica: 03.09.2012</t>
  </si>
  <si>
    <t>Regione Locarnese e Vallemaggia</t>
  </si>
  <si>
    <t>Sub-Regione Vallemaggia</t>
  </si>
  <si>
    <t>Compr. Fondo Vallemaggia</t>
  </si>
  <si>
    <t>5050 Serravalle</t>
  </si>
  <si>
    <t>Popolazione residente permanente al 31 dicembre, secondo la nazionalità e il sesso, 2012</t>
  </si>
  <si>
    <t>Avvertenza: stato dei comuni politici: 147 (dal 01.04.2012).</t>
  </si>
  <si>
    <t>Ustat, ultima modifica: 29.08.2013</t>
  </si>
  <si>
    <t>Popolazione residente permanente al 31 dicembre, secondo la nazionalità e il sesso, 2013</t>
  </si>
  <si>
    <t>5396 Terre di Pedemonte</t>
  </si>
  <si>
    <t>Avvertenza: stato dei comuni politici: 135 (dal 14.04.2013).</t>
  </si>
  <si>
    <t>Ustat, ultima modifica: 28.08.2014</t>
  </si>
  <si>
    <t>Popolazione residente permanente al 31 dicembre, secondo la nazionalità e il sesso, 2014</t>
  </si>
  <si>
    <t>Ustat, ultima modifica: 27.08.2015</t>
  </si>
  <si>
    <t>Popolazione residente permanente al 31 dicembre, secondo la nazionalità e il sesso, 2015</t>
  </si>
  <si>
    <t>Ustat, ultima modifica: 26.08.2016</t>
  </si>
  <si>
    <t>Comuni pluriorientati</t>
  </si>
  <si>
    <r>
      <t>Comuni senza carattere urbano</t>
    </r>
    <r>
      <rPr>
        <b/>
        <vertAlign val="superscript"/>
        <sz val="8"/>
        <rFont val="Arial"/>
        <family val="2"/>
      </rPr>
      <t>1</t>
    </r>
  </si>
  <si>
    <t>Agglomerato di Bellinzona</t>
  </si>
  <si>
    <t>Agglomerato di Chiasso-Mendrisio</t>
  </si>
  <si>
    <t>Agglomerato di Locarno</t>
  </si>
  <si>
    <t>Agglomerato di Lugano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</si>
  <si>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Secondo la definizione di Spazi a carattere urbano del 2012.</t>
    </r>
  </si>
  <si>
    <r>
      <t>Spazi a carattere urbano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</si>
  <si>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Secondo la definizione di Agglomerati 2000.</t>
    </r>
  </si>
  <si>
    <r>
      <t>Agglomerati</t>
    </r>
    <r>
      <rPr>
        <b/>
        <vertAlign val="superscript"/>
        <sz val="8"/>
        <rFont val="Arial"/>
        <family val="2"/>
      </rPr>
      <t>1</t>
    </r>
  </si>
  <si>
    <t>Avvertenza: stato dei comuni politici: 130 (dal 10.04.2016).</t>
  </si>
  <si>
    <t>Popolazione residente permanente al 31 dicembre, secondo la nazionalità e il sesso, 2016</t>
  </si>
  <si>
    <t>Ustat, ultima modifica: 30.08.2017</t>
  </si>
  <si>
    <t>Popolazione residente permanente al 31 dicembre, secondo la nazionalità e il sesso, 2017</t>
  </si>
  <si>
    <t>5287 Riviera</t>
  </si>
  <si>
    <t>Avvertenza: stato dei comuni politici: 115 (dal 02.04.2017).</t>
  </si>
  <si>
    <t>Ustat, ultima modifica: 31.08.2018</t>
  </si>
  <si>
    <t>Popolazione residente permanente al 31 dicembre, secondo la nazionalità e il sesso, 2018</t>
  </si>
  <si>
    <t>Ustat, ultima modifica: 27.08.2019</t>
  </si>
  <si>
    <t>Popolazione residente permanente al 31 dicembre, secondo la nazionalità e il sesso, 2019</t>
  </si>
  <si>
    <t>Ustat, ultima modifica: 27.08.2020</t>
  </si>
  <si>
    <r>
      <t>5138 Cugnasco-Gerra</t>
    </r>
    <r>
      <rPr>
        <vertAlign val="superscript"/>
        <sz val="8"/>
        <rFont val="Arial"/>
        <family val="2"/>
      </rPr>
      <t>1</t>
    </r>
  </si>
  <si>
    <r>
      <t>5112 Lavertezzo</t>
    </r>
    <r>
      <rPr>
        <vertAlign val="superscript"/>
        <sz val="8"/>
        <rFont val="Arial"/>
        <family val="2"/>
      </rPr>
      <t>2</t>
    </r>
  </si>
  <si>
    <t>5399 Verzasca</t>
  </si>
  <si>
    <r>
      <t>Spazi a carattere urbano</t>
    </r>
    <r>
      <rPr>
        <b/>
        <vertAlign val="superscript"/>
        <sz val="8"/>
        <rFont val="Arial"/>
        <family val="2"/>
      </rPr>
      <t>3</t>
    </r>
  </si>
  <si>
    <r>
      <t>Comuni senza carattere urbano</t>
    </r>
    <r>
      <rPr>
        <b/>
        <vertAlign val="superscript"/>
        <sz val="8"/>
        <rFont val="Arial"/>
        <family val="2"/>
      </rPr>
      <t>3</t>
    </r>
  </si>
  <si>
    <t>Avvertenza: stato dei comuni politici: 111 (dal 18.10.2020).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</si>
  <si>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Escluso il territorio "Gerra Valle", a seguito dell'aggregazione di Verzasca.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</si>
  <si>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Escluso il territorio "Lavertezzo Valle", a seguito dell'aggregazione di Verzasca.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</si>
  <si>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Secondo la definizione di Spazi a carattere urbano del 2012.</t>
    </r>
  </si>
  <si>
    <t>Popolazione residente permanente al 31 dicembre, secondo la nazionalità e il sesso, 2020</t>
  </si>
  <si>
    <t>Ustat, ultima modifica: 01.09.2021</t>
  </si>
  <si>
    <t>5239 Tresa</t>
  </si>
  <si>
    <t>Avvertenza: stato dei comuni politici: 108 (dal 18.04.2021).</t>
  </si>
  <si>
    <t>Popolazione residente permanente al 31 dicembre, secondo la nazionalità e il sesso, 2021</t>
  </si>
  <si>
    <t>Ustat, ultima modifica: 25.08.2022</t>
  </si>
  <si>
    <t>5240 Val Mara</t>
  </si>
  <si>
    <t>Ustat, ultima modifica: 24.08.2023</t>
  </si>
  <si>
    <t>Popolazione residente permanente al 31 dicembre, secondo la nazionalità e il sesso, 2022</t>
  </si>
  <si>
    <t>Avvertenza: stato dei comuni politici: 106 (dal 10.04.2022).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</si>
  <si>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Secondo la definizione del 2012, versione 2020.</t>
    </r>
  </si>
  <si>
    <t>Popolazione residente permanente al 31 dicembre, secondo la nazionalità e il sesso, 2023</t>
  </si>
  <si>
    <t>Ustat, ultima modifica: 22.08.2024</t>
  </si>
  <si>
    <t>Popolazione residente permanente al 31 dicembre, secondo la nazionalità e il sesso, 2024</t>
  </si>
  <si>
    <t>Ustat, ultima modifica: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</si>
</sst>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"/>
      <name val="Arial"/>
      <family val="2"/>
    </font>
    <font>
      <b/>
      <sz val="1"/>
      <name val="Arial"/>
      <family val="2"/>
    </font>
    <font>
      <sz val="6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sz val="9"/>
      <color indexed="14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14"/>
      <name val="Arial"/>
      <family val="2"/>
    </font>
    <font>
      <sz val="1"/>
      <name val="Arial"/>
      <family val="2"/>
    </font>
    <font>
      <sz val="8.5"/>
      <name val="Arial"/>
      <family val="2"/>
    </font>
    <font>
      <sz val="1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4">
    <xf numFmtId="0" fontId="0" fillId="0" borderId="0" xfId="0"/>
    <xf numFmtId="0" fontId="4" fillId="0" borderId="0" xfId="0" applyFont="1" applyFill="1"/>
    <xf numFmtId="49" fontId="4" fillId="0" borderId="0" xfId="0" applyNumberFormat="1" applyFont="1" applyFill="1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3" fillId="0" borderId="0" xfId="3" applyFont="1" applyFill="1" applyAlignment="1">
      <alignment horizontal="left"/>
    </xf>
    <xf numFmtId="49" fontId="3" fillId="0" borderId="1" xfId="3" applyNumberFormat="1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164" fontId="4" fillId="0" borderId="3" xfId="0" applyNumberFormat="1" applyFont="1" applyFill="1" applyBorder="1" applyAlignment="1"/>
    <xf numFmtId="164" fontId="4" fillId="0" borderId="3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>
      <alignment horizontal="right"/>
    </xf>
    <xf numFmtId="0" fontId="9" fillId="0" borderId="0" xfId="0" applyFont="1" applyFill="1"/>
    <xf numFmtId="3" fontId="9" fillId="0" borderId="4" xfId="0" applyNumberFormat="1" applyFont="1" applyFill="1" applyBorder="1" applyAlignment="1">
      <alignment horizontal="right"/>
    </xf>
    <xf numFmtId="0" fontId="8" fillId="0" borderId="0" xfId="0" applyFont="1" applyFill="1"/>
    <xf numFmtId="3" fontId="8" fillId="0" borderId="4" xfId="0" applyNumberFormat="1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3" fontId="8" fillId="0" borderId="4" xfId="0" applyNumberFormat="1" applyFont="1" applyFill="1" applyBorder="1" applyAlignment="1"/>
    <xf numFmtId="3" fontId="8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8" fillId="0" borderId="0" xfId="0" applyNumberFormat="1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left"/>
    </xf>
    <xf numFmtId="0" fontId="10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0" fillId="0" borderId="0" xfId="0" applyFill="1"/>
    <xf numFmtId="3" fontId="3" fillId="0" borderId="1" xfId="0" applyNumberFormat="1" applyFont="1" applyFill="1" applyBorder="1" applyAlignment="1">
      <alignment horizontal="left"/>
    </xf>
    <xf numFmtId="0" fontId="4" fillId="0" borderId="0" xfId="0" applyFont="1"/>
    <xf numFmtId="3" fontId="3" fillId="0" borderId="2" xfId="0" applyNumberFormat="1" applyFont="1" applyFill="1" applyBorder="1" applyAlignment="1">
      <alignment horizontal="left"/>
    </xf>
    <xf numFmtId="3" fontId="4" fillId="0" borderId="3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0" fontId="8" fillId="0" borderId="0" xfId="0" applyFont="1"/>
    <xf numFmtId="3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8" fillId="0" borderId="0" xfId="0" applyFont="1"/>
    <xf numFmtId="3" fontId="3" fillId="0" borderId="6" xfId="0" applyNumberFormat="1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left"/>
    </xf>
    <xf numFmtId="164" fontId="9" fillId="0" borderId="3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left"/>
    </xf>
    <xf numFmtId="3" fontId="9" fillId="0" borderId="5" xfId="0" applyNumberFormat="1" applyFont="1" applyFill="1" applyBorder="1" applyAlignment="1">
      <alignment horizontal="left"/>
    </xf>
    <xf numFmtId="3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0" fontId="15" fillId="0" borderId="0" xfId="5" applyFont="1" applyFill="1" applyAlignment="1"/>
    <xf numFmtId="0" fontId="19" fillId="0" borderId="0" xfId="5" applyFont="1" applyFill="1" applyAlignment="1"/>
    <xf numFmtId="0" fontId="3" fillId="0" borderId="6" xfId="5" applyFont="1" applyFill="1" applyBorder="1" applyAlignment="1">
      <alignment horizontal="left"/>
    </xf>
    <xf numFmtId="0" fontId="3" fillId="0" borderId="0" xfId="5" applyFont="1" applyFill="1" applyBorder="1" applyAlignment="1"/>
    <xf numFmtId="0" fontId="3" fillId="0" borderId="7" xfId="5" applyFont="1" applyFill="1" applyBorder="1" applyAlignment="1">
      <alignment horizontal="center"/>
    </xf>
    <xf numFmtId="0" fontId="4" fillId="0" borderId="3" xfId="5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0" fontId="9" fillId="0" borderId="0" xfId="5" applyFont="1" applyFill="1" applyBorder="1" applyAlignment="1"/>
    <xf numFmtId="3" fontId="9" fillId="0" borderId="3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9" fillId="0" borderId="0" xfId="5" applyFont="1" applyFill="1" applyAlignment="1"/>
    <xf numFmtId="164" fontId="8" fillId="0" borderId="4" xfId="0" applyNumberFormat="1" applyFont="1" applyFill="1" applyBorder="1" applyAlignment="1">
      <alignment horizontal="left"/>
    </xf>
    <xf numFmtId="0" fontId="8" fillId="0" borderId="0" xfId="5" applyFont="1" applyFill="1" applyAlignment="1"/>
    <xf numFmtId="164" fontId="8" fillId="0" borderId="0" xfId="0" applyNumberFormat="1" applyFont="1" applyFill="1" applyBorder="1" applyAlignment="1"/>
    <xf numFmtId="164" fontId="8" fillId="0" borderId="3" xfId="0" applyNumberFormat="1" applyFont="1" applyFill="1" applyBorder="1" applyAlignment="1"/>
    <xf numFmtId="164" fontId="8" fillId="0" borderId="0" xfId="0" applyNumberFormat="1" applyFont="1" applyFill="1" applyBorder="1" applyAlignment="1">
      <alignment horizontal="left"/>
    </xf>
    <xf numFmtId="0" fontId="8" fillId="0" borderId="3" xfId="2" applyFont="1" applyFill="1" applyBorder="1" applyAlignment="1"/>
    <xf numFmtId="0" fontId="9" fillId="0" borderId="3" xfId="2" applyFont="1" applyFill="1" applyBorder="1" applyAlignment="1"/>
    <xf numFmtId="164" fontId="17" fillId="0" borderId="4" xfId="0" applyNumberFormat="1" applyFont="1" applyFill="1" applyBorder="1" applyAlignment="1">
      <alignment horizontal="left"/>
    </xf>
    <xf numFmtId="164" fontId="8" fillId="0" borderId="3" xfId="2" applyNumberFormat="1" applyFont="1" applyFill="1" applyBorder="1" applyAlignment="1"/>
    <xf numFmtId="0" fontId="10" fillId="0" borderId="0" xfId="5" applyFont="1" applyFill="1" applyAlignment="1"/>
    <xf numFmtId="0" fontId="13" fillId="0" borderId="0" xfId="5" applyFont="1" applyFill="1" applyAlignment="1"/>
    <xf numFmtId="0" fontId="21" fillId="0" borderId="0" xfId="5" applyFont="1" applyFill="1" applyAlignment="1"/>
    <xf numFmtId="0" fontId="22" fillId="0" borderId="0" xfId="5" applyFont="1" applyFill="1" applyAlignment="1"/>
    <xf numFmtId="0" fontId="4" fillId="0" borderId="0" xfId="5" applyFont="1" applyFill="1" applyAlignment="1"/>
    <xf numFmtId="0" fontId="15" fillId="0" borderId="0" xfId="0" applyFont="1" applyFill="1"/>
    <xf numFmtId="0" fontId="19" fillId="0" borderId="0" xfId="0" applyFont="1" applyFill="1"/>
    <xf numFmtId="0" fontId="3" fillId="0" borderId="1" xfId="0" applyFont="1" applyBorder="1"/>
    <xf numFmtId="0" fontId="3" fillId="0" borderId="0" xfId="0" applyFont="1" applyFill="1" applyBorder="1"/>
    <xf numFmtId="0" fontId="3" fillId="0" borderId="2" xfId="0" applyFont="1" applyBorder="1"/>
    <xf numFmtId="0" fontId="4" fillId="0" borderId="3" xfId="0" applyFont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164" fontId="8" fillId="0" borderId="4" xfId="0" applyNumberFormat="1" applyFont="1" applyFill="1" applyBorder="1" applyAlignment="1"/>
    <xf numFmtId="0" fontId="8" fillId="0" borderId="0" xfId="0" applyFont="1" applyFill="1" applyBorder="1" applyAlignment="1"/>
    <xf numFmtId="164" fontId="8" fillId="0" borderId="5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0" xfId="0" applyNumberFormat="1" applyFont="1" applyFill="1" applyAlignment="1">
      <alignment horizontal="left"/>
    </xf>
    <xf numFmtId="164" fontId="17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left"/>
    </xf>
    <xf numFmtId="0" fontId="21" fillId="0" borderId="0" xfId="0" applyFont="1" applyFill="1"/>
    <xf numFmtId="0" fontId="22" fillId="0" borderId="0" xfId="0" applyFont="1" applyFill="1"/>
    <xf numFmtId="0" fontId="6" fillId="0" borderId="0" xfId="0" applyFont="1" applyFill="1"/>
    <xf numFmtId="0" fontId="18" fillId="0" borderId="0" xfId="0" applyFont="1" applyFill="1"/>
    <xf numFmtId="0" fontId="3" fillId="0" borderId="5" xfId="0" applyFont="1" applyFill="1" applyBorder="1"/>
    <xf numFmtId="0" fontId="4" fillId="0" borderId="5" xfId="0" applyFont="1" applyFill="1" applyBorder="1"/>
    <xf numFmtId="0" fontId="4" fillId="0" borderId="0" xfId="0" applyFont="1" applyFill="1" applyBorder="1"/>
    <xf numFmtId="164" fontId="20" fillId="0" borderId="3" xfId="0" applyNumberFormat="1" applyFont="1" applyFill="1" applyBorder="1"/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3" fontId="8" fillId="0" borderId="0" xfId="0" applyNumberFormat="1" applyFont="1" applyAlignment="1">
      <alignment horizontal="right"/>
    </xf>
    <xf numFmtId="49" fontId="13" fillId="0" borderId="0" xfId="0" applyNumberFormat="1" applyFont="1" applyFill="1" applyAlignment="1">
      <alignment horizontal="left"/>
    </xf>
    <xf numFmtId="0" fontId="17" fillId="0" borderId="0" xfId="0" applyFont="1" applyFill="1"/>
    <xf numFmtId="0" fontId="11" fillId="0" borderId="0" xfId="0" applyFont="1" applyFill="1"/>
    <xf numFmtId="3" fontId="8" fillId="0" borderId="0" xfId="0" applyNumberFormat="1" applyFont="1" applyFill="1"/>
    <xf numFmtId="49" fontId="3" fillId="0" borderId="1" xfId="4" applyNumberFormat="1" applyFont="1" applyFill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2" xfId="4" applyFont="1" applyFill="1" applyBorder="1" applyAlignment="1">
      <alignment horizontal="left"/>
    </xf>
    <xf numFmtId="3" fontId="17" fillId="0" borderId="4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3" fontId="8" fillId="0" borderId="4" xfId="0" applyNumberFormat="1" applyFont="1" applyFill="1" applyBorder="1"/>
    <xf numFmtId="0" fontId="8" fillId="0" borderId="0" xfId="0" applyFont="1" applyAlignment="1">
      <alignment horizontal="left"/>
    </xf>
    <xf numFmtId="3" fontId="8" fillId="0" borderId="0" xfId="0" applyNumberFormat="1" applyFont="1"/>
    <xf numFmtId="49" fontId="8" fillId="0" borderId="0" xfId="0" applyNumberFormat="1" applyFont="1" applyFill="1"/>
    <xf numFmtId="0" fontId="8" fillId="0" borderId="0" xfId="0" applyFont="1" applyFill="1" applyBorder="1"/>
    <xf numFmtId="0" fontId="2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164" fontId="4" fillId="0" borderId="3" xfId="1" applyNumberFormat="1" applyFont="1" applyFill="1" applyBorder="1" applyAlignment="1"/>
    <xf numFmtId="164" fontId="4" fillId="0" borderId="3" xfId="1" applyNumberFormat="1" applyFont="1" applyFill="1" applyBorder="1" applyAlignment="1">
      <alignment horizontal="right"/>
    </xf>
    <xf numFmtId="0" fontId="4" fillId="0" borderId="0" xfId="1" applyFont="1" applyFill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0" fontId="9" fillId="0" borderId="0" xfId="1" applyFont="1" applyFill="1" applyBorder="1"/>
    <xf numFmtId="3" fontId="8" fillId="0" borderId="4" xfId="1" applyNumberFormat="1" applyFont="1" applyFill="1" applyBorder="1" applyAlignment="1">
      <alignment horizontal="right"/>
    </xf>
    <xf numFmtId="0" fontId="8" fillId="0" borderId="0" xfId="1" applyFont="1" applyFill="1" applyBorder="1"/>
    <xf numFmtId="3" fontId="9" fillId="0" borderId="0" xfId="1" applyNumberFormat="1" applyFont="1" applyFill="1" applyBorder="1" applyAlignment="1"/>
    <xf numFmtId="3" fontId="8" fillId="0" borderId="4" xfId="1" applyNumberFormat="1" applyFont="1" applyFill="1" applyBorder="1" applyAlignment="1"/>
    <xf numFmtId="3" fontId="8" fillId="0" borderId="3" xfId="1" applyNumberFormat="1" applyFont="1" applyFill="1" applyBorder="1" applyAlignment="1"/>
    <xf numFmtId="3" fontId="9" fillId="0" borderId="3" xfId="1" applyNumberFormat="1" applyFont="1" applyFill="1" applyBorder="1" applyAlignment="1"/>
    <xf numFmtId="3" fontId="8" fillId="0" borderId="0" xfId="1" applyNumberFormat="1" applyFont="1" applyFill="1" applyBorder="1" applyAlignment="1">
      <alignment horizontal="left"/>
    </xf>
    <xf numFmtId="3" fontId="8" fillId="0" borderId="5" xfId="1" applyNumberFormat="1" applyFont="1" applyFill="1" applyBorder="1" applyAlignment="1">
      <alignment horizontal="right"/>
    </xf>
    <xf numFmtId="3" fontId="9" fillId="0" borderId="5" xfId="1" applyNumberFormat="1" applyFont="1" applyFill="1" applyBorder="1" applyAlignment="1"/>
    <xf numFmtId="3" fontId="8" fillId="0" borderId="0" xfId="1" applyNumberFormat="1" applyFont="1" applyFill="1" applyBorder="1" applyAlignment="1"/>
    <xf numFmtId="3" fontId="8" fillId="0" borderId="3" xfId="1" applyNumberFormat="1" applyFont="1" applyFill="1" applyBorder="1" applyAlignment="1">
      <alignment horizontal="left"/>
    </xf>
    <xf numFmtId="3" fontId="8" fillId="0" borderId="3" xfId="1" applyNumberFormat="1" applyFont="1" applyFill="1" applyBorder="1" applyAlignment="1">
      <alignment horizontal="right"/>
    </xf>
    <xf numFmtId="3" fontId="8" fillId="0" borderId="0" xfId="1" applyNumberFormat="1" applyFont="1" applyFill="1" applyBorder="1"/>
    <xf numFmtId="3" fontId="8" fillId="0" borderId="5" xfId="1" applyNumberFormat="1" applyFont="1" applyFill="1" applyBorder="1" applyAlignment="1">
      <alignment horizontal="left"/>
    </xf>
    <xf numFmtId="3" fontId="8" fillId="0" borderId="0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left"/>
    </xf>
    <xf numFmtId="3" fontId="9" fillId="0" borderId="5" xfId="1" applyNumberFormat="1" applyFont="1" applyFill="1" applyBorder="1" applyAlignment="1">
      <alignment horizontal="right"/>
    </xf>
    <xf numFmtId="0" fontId="13" fillId="0" borderId="0" xfId="1" applyFont="1" applyFill="1" applyBorder="1"/>
    <xf numFmtId="0" fontId="14" fillId="0" borderId="0" xfId="1" applyFont="1" applyFill="1" applyBorder="1"/>
    <xf numFmtId="0" fontId="10" fillId="0" borderId="0" xfId="1" applyFont="1" applyFill="1"/>
    <xf numFmtId="0" fontId="13" fillId="0" borderId="0" xfId="1" applyFont="1" applyFill="1"/>
    <xf numFmtId="0" fontId="14" fillId="0" borderId="0" xfId="1" applyFont="1" applyFill="1"/>
    <xf numFmtId="0" fontId="4" fillId="0" borderId="0" xfId="1" applyFont="1" applyFill="1" applyBorder="1"/>
    <xf numFmtId="49" fontId="4" fillId="0" borderId="0" xfId="1" applyNumberFormat="1" applyFont="1" applyFill="1" applyBorder="1"/>
    <xf numFmtId="0" fontId="3" fillId="0" borderId="0" xfId="4" applyFont="1" applyFill="1" applyAlignment="1">
      <alignment horizontal="left"/>
    </xf>
    <xf numFmtId="0" fontId="3" fillId="0" borderId="2" xfId="4" applyFont="1" applyFill="1" applyBorder="1" applyAlignment="1">
      <alignment horizontal="left"/>
    </xf>
    <xf numFmtId="49" fontId="3" fillId="0" borderId="1" xfId="4" applyNumberFormat="1" applyFont="1" applyFill="1" applyBorder="1" applyAlignment="1">
      <alignment horizontal="left"/>
    </xf>
    <xf numFmtId="0" fontId="1" fillId="0" borderId="0" xfId="6" applyNumberFormat="1" applyFont="1" applyFill="1" applyBorder="1" applyAlignment="1" applyProtection="1"/>
    <xf numFmtId="0" fontId="6" fillId="0" borderId="0" xfId="6" applyNumberFormat="1" applyFont="1" applyFill="1" applyBorder="1" applyAlignment="1" applyProtection="1"/>
    <xf numFmtId="164" fontId="4" fillId="0" borderId="3" xfId="6" applyNumberFormat="1" applyFont="1" applyFill="1" applyBorder="1" applyAlignment="1"/>
    <xf numFmtId="164" fontId="4" fillId="0" borderId="3" xfId="6" applyNumberFormat="1" applyFont="1" applyFill="1" applyBorder="1" applyAlignment="1">
      <alignment horizontal="right"/>
    </xf>
    <xf numFmtId="0" fontId="4" fillId="0" borderId="0" xfId="6" applyFont="1" applyFill="1" applyAlignment="1">
      <alignment horizontal="right"/>
    </xf>
    <xf numFmtId="3" fontId="9" fillId="0" borderId="0" xfId="6" applyNumberFormat="1" applyFont="1" applyFill="1" applyBorder="1" applyAlignment="1">
      <alignment horizontal="right"/>
    </xf>
    <xf numFmtId="0" fontId="8" fillId="0" borderId="0" xfId="6" applyFont="1" applyFill="1" applyBorder="1" applyAlignment="1">
      <alignment horizontal="right"/>
    </xf>
    <xf numFmtId="164" fontId="9" fillId="0" borderId="3" xfId="6" applyNumberFormat="1" applyFont="1" applyFill="1" applyBorder="1" applyAlignment="1"/>
    <xf numFmtId="3" fontId="9" fillId="0" borderId="3" xfId="6" applyNumberFormat="1" applyFont="1" applyFill="1" applyBorder="1" applyAlignment="1">
      <alignment horizontal="right"/>
    </xf>
    <xf numFmtId="3" fontId="9" fillId="0" borderId="4" xfId="6" applyNumberFormat="1" applyFont="1" applyFill="1" applyBorder="1" applyAlignment="1">
      <alignment horizontal="right"/>
    </xf>
    <xf numFmtId="0" fontId="9" fillId="0" borderId="0" xfId="6" applyFont="1" applyFill="1" applyBorder="1"/>
    <xf numFmtId="3" fontId="8" fillId="0" borderId="4" xfId="6" applyNumberFormat="1" applyFont="1" applyFill="1" applyBorder="1" applyAlignment="1">
      <alignment horizontal="right"/>
    </xf>
    <xf numFmtId="0" fontId="8" fillId="0" borderId="0" xfId="6" applyFont="1" applyFill="1" applyBorder="1"/>
    <xf numFmtId="3" fontId="9" fillId="0" borderId="0" xfId="6" applyNumberFormat="1" applyFont="1" applyFill="1" applyBorder="1" applyAlignment="1"/>
    <xf numFmtId="3" fontId="8" fillId="0" borderId="4" xfId="6" applyNumberFormat="1" applyFont="1" applyFill="1" applyBorder="1" applyAlignment="1"/>
    <xf numFmtId="3" fontId="8" fillId="0" borderId="3" xfId="6" applyNumberFormat="1" applyFont="1" applyFill="1" applyBorder="1" applyAlignment="1"/>
    <xf numFmtId="3" fontId="9" fillId="0" borderId="3" xfId="6" applyNumberFormat="1" applyFont="1" applyFill="1" applyBorder="1" applyAlignment="1"/>
    <xf numFmtId="3" fontId="8" fillId="0" borderId="5" xfId="6" applyNumberFormat="1" applyFont="1" applyFill="1" applyBorder="1" applyAlignment="1">
      <alignment horizontal="right"/>
    </xf>
    <xf numFmtId="3" fontId="9" fillId="0" borderId="5" xfId="6" applyNumberFormat="1" applyFont="1" applyFill="1" applyBorder="1" applyAlignment="1"/>
    <xf numFmtId="3" fontId="8" fillId="0" borderId="0" xfId="6" applyNumberFormat="1" applyFont="1" applyFill="1" applyBorder="1" applyAlignment="1"/>
    <xf numFmtId="0" fontId="1" fillId="0" borderId="0" xfId="7"/>
    <xf numFmtId="3" fontId="8" fillId="0" borderId="3" xfId="6" applyNumberFormat="1" applyFont="1" applyFill="1" applyBorder="1" applyAlignment="1">
      <alignment horizontal="left"/>
    </xf>
    <xf numFmtId="3" fontId="8" fillId="0" borderId="3" xfId="6" applyNumberFormat="1" applyFont="1" applyFill="1" applyBorder="1" applyAlignment="1">
      <alignment horizontal="right"/>
    </xf>
    <xf numFmtId="3" fontId="8" fillId="0" borderId="0" xfId="6" applyNumberFormat="1" applyFont="1" applyFill="1" applyBorder="1" applyAlignment="1">
      <alignment horizontal="right"/>
    </xf>
    <xf numFmtId="3" fontId="8" fillId="0" borderId="0" xfId="6" applyNumberFormat="1" applyFont="1" applyFill="1" applyBorder="1" applyAlignment="1">
      <alignment horizontal="left"/>
    </xf>
    <xf numFmtId="3" fontId="8" fillId="0" borderId="5" xfId="6" applyNumberFormat="1" applyFont="1" applyFill="1" applyBorder="1" applyAlignment="1">
      <alignment horizontal="left"/>
    </xf>
    <xf numFmtId="3" fontId="9" fillId="0" borderId="0" xfId="6" applyNumberFormat="1" applyFont="1" applyFill="1" applyBorder="1" applyAlignment="1">
      <alignment horizontal="left"/>
    </xf>
    <xf numFmtId="3" fontId="9" fillId="0" borderId="5" xfId="6" applyNumberFormat="1" applyFont="1" applyFill="1" applyBorder="1" applyAlignment="1">
      <alignment horizontal="right"/>
    </xf>
    <xf numFmtId="0" fontId="13" fillId="0" borderId="0" xfId="6" applyFont="1" applyFill="1" applyBorder="1"/>
    <xf numFmtId="0" fontId="14" fillId="0" borderId="0" xfId="6" applyFont="1" applyFill="1" applyBorder="1"/>
    <xf numFmtId="0" fontId="10" fillId="0" borderId="0" xfId="6" applyFont="1" applyFill="1"/>
    <xf numFmtId="0" fontId="13" fillId="0" borderId="0" xfId="6" applyFont="1" applyFill="1"/>
    <xf numFmtId="0" fontId="14" fillId="0" borderId="0" xfId="6" applyFont="1" applyFill="1"/>
    <xf numFmtId="0" fontId="4" fillId="0" borderId="0" xfId="6" applyFont="1" applyFill="1" applyBorder="1"/>
    <xf numFmtId="49" fontId="4" fillId="0" borderId="0" xfId="6" applyNumberFormat="1" applyFont="1" applyFill="1" applyBorder="1"/>
    <xf numFmtId="0" fontId="3" fillId="0" borderId="0" xfId="4" applyFont="1" applyFill="1" applyAlignment="1">
      <alignment horizontal="left"/>
    </xf>
    <xf numFmtId="0" fontId="3" fillId="0" borderId="2" xfId="4" applyFont="1" applyFill="1" applyBorder="1" applyAlignment="1">
      <alignment horizontal="left"/>
    </xf>
    <xf numFmtId="49" fontId="3" fillId="0" borderId="1" xfId="4" applyNumberFormat="1" applyFont="1" applyFill="1" applyBorder="1" applyAlignment="1">
      <alignment horizontal="left"/>
    </xf>
    <xf numFmtId="3" fontId="8" fillId="0" borderId="0" xfId="6" applyNumberFormat="1" applyFont="1" applyFill="1" applyBorder="1" applyAlignment="1">
      <alignment horizontal="left"/>
    </xf>
    <xf numFmtId="3" fontId="8" fillId="0" borderId="3" xfId="6" applyNumberFormat="1" applyFont="1" applyFill="1" applyBorder="1" applyAlignment="1">
      <alignment horizontal="left"/>
    </xf>
    <xf numFmtId="3" fontId="8" fillId="0" borderId="5" xfId="6" applyNumberFormat="1" applyFont="1" applyFill="1" applyBorder="1" applyAlignment="1">
      <alignment horizontal="left"/>
    </xf>
    <xf numFmtId="0" fontId="15" fillId="0" borderId="0" xfId="8" applyFont="1" applyFill="1" applyAlignment="1">
      <alignment horizontal="left"/>
    </xf>
    <xf numFmtId="49" fontId="3" fillId="0" borderId="1" xfId="4" applyNumberFormat="1" applyFont="1" applyFill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2" xfId="4" applyFont="1" applyFill="1" applyBorder="1" applyAlignment="1">
      <alignment horizontal="left"/>
    </xf>
    <xf numFmtId="3" fontId="8" fillId="0" borderId="0" xfId="6" applyNumberFormat="1" applyFont="1" applyFill="1" applyBorder="1" applyAlignment="1">
      <alignment horizontal="left"/>
    </xf>
    <xf numFmtId="3" fontId="8" fillId="0" borderId="5" xfId="6" applyNumberFormat="1" applyFont="1" applyFill="1" applyBorder="1" applyAlignment="1">
      <alignment horizontal="left"/>
    </xf>
    <xf numFmtId="3" fontId="8" fillId="0" borderId="3" xfId="6" applyNumberFormat="1" applyFont="1" applyFill="1" applyBorder="1" applyAlignment="1">
      <alignment horizontal="left"/>
    </xf>
    <xf numFmtId="49" fontId="3" fillId="0" borderId="1" xfId="4" applyNumberFormat="1" applyFont="1" applyFill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2" xfId="4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49" fontId="4" fillId="0" borderId="0" xfId="0" applyNumberFormat="1" applyFont="1" applyFill="1" applyBorder="1"/>
    <xf numFmtId="49" fontId="3" fillId="0" borderId="1" xfId="4" applyNumberFormat="1" applyFont="1" applyFill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2" xfId="4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left"/>
    </xf>
    <xf numFmtId="49" fontId="3" fillId="0" borderId="1" xfId="4" applyNumberFormat="1" applyFont="1" applyFill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2" xfId="4" applyFont="1" applyFill="1" applyBorder="1" applyAlignment="1">
      <alignment horizontal="left"/>
    </xf>
    <xf numFmtId="0" fontId="23" fillId="0" borderId="0" xfId="6" applyFont="1" applyFill="1" applyAlignment="1">
      <alignment horizontal="left"/>
    </xf>
    <xf numFmtId="0" fontId="1" fillId="0" borderId="0" xfId="6" applyAlignment="1">
      <alignment horizontal="left"/>
    </xf>
    <xf numFmtId="0" fontId="8" fillId="0" borderId="0" xfId="6" applyFont="1" applyFill="1" applyBorder="1" applyAlignment="1">
      <alignment horizontal="left"/>
    </xf>
    <xf numFmtId="0" fontId="9" fillId="0" borderId="0" xfId="6" applyFont="1" applyFill="1" applyAlignment="1">
      <alignment horizontal="left"/>
    </xf>
    <xf numFmtId="0" fontId="8" fillId="0" borderId="0" xfId="6" applyFont="1" applyFill="1" applyAlignment="1">
      <alignment horizontal="left"/>
    </xf>
    <xf numFmtId="0" fontId="1" fillId="0" borderId="0" xfId="6" applyFont="1" applyAlignment="1">
      <alignment horizontal="left"/>
    </xf>
    <xf numFmtId="0" fontId="17" fillId="0" borderId="0" xfId="6" applyFont="1" applyFill="1" applyAlignment="1">
      <alignment horizontal="left"/>
    </xf>
    <xf numFmtId="3" fontId="8" fillId="0" borderId="4" xfId="0" applyNumberFormat="1" applyFont="1" applyFill="1" applyBorder="1" applyAlignment="1">
      <alignment horizontal="left"/>
    </xf>
    <xf numFmtId="0" fontId="26" fillId="0" borderId="0" xfId="6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3" fontId="9" fillId="0" borderId="3" xfId="0" applyNumberFormat="1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9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0" fontId="5" fillId="0" borderId="0" xfId="6" applyFont="1" applyFill="1" applyAlignment="1">
      <alignment horizontal="left"/>
    </xf>
    <xf numFmtId="0" fontId="5" fillId="0" borderId="0" xfId="8" applyFont="1" applyFill="1" applyAlignment="1">
      <alignment horizontal="left"/>
    </xf>
    <xf numFmtId="0" fontId="7" fillId="0" borderId="0" xfId="6" applyFont="1" applyFill="1" applyAlignment="1">
      <alignment horizontal="left"/>
    </xf>
    <xf numFmtId="0" fontId="7" fillId="0" borderId="3" xfId="6" applyFont="1" applyFill="1" applyBorder="1" applyAlignment="1">
      <alignment horizontal="left"/>
    </xf>
    <xf numFmtId="0" fontId="3" fillId="0" borderId="5" xfId="4" applyFont="1" applyFill="1" applyBorder="1" applyAlignment="1">
      <alignment horizontal="left"/>
    </xf>
    <xf numFmtId="0" fontId="3" fillId="0" borderId="8" xfId="4" applyFont="1" applyFill="1" applyBorder="1" applyAlignment="1">
      <alignment horizontal="left"/>
    </xf>
    <xf numFmtId="49" fontId="3" fillId="0" borderId="1" xfId="4" applyNumberFormat="1" applyFont="1" applyFill="1" applyBorder="1" applyAlignment="1">
      <alignment horizontal="left"/>
    </xf>
    <xf numFmtId="49" fontId="3" fillId="0" borderId="5" xfId="4" applyNumberFormat="1" applyFont="1" applyFill="1" applyBorder="1" applyAlignment="1">
      <alignment horizontal="left"/>
    </xf>
    <xf numFmtId="49" fontId="3" fillId="0" borderId="8" xfId="4" applyNumberFormat="1" applyFont="1" applyFill="1" applyBorder="1" applyAlignment="1">
      <alignment horizontal="left"/>
    </xf>
    <xf numFmtId="0" fontId="0" fillId="0" borderId="4" xfId="0" applyBorder="1" applyAlignment="1">
      <alignment horizontal="left"/>
    </xf>
    <xf numFmtId="164" fontId="9" fillId="0" borderId="0" xfId="6" applyNumberFormat="1" applyFont="1" applyFill="1" applyBorder="1" applyAlignment="1">
      <alignment horizontal="left"/>
    </xf>
    <xf numFmtId="3" fontId="9" fillId="0" borderId="4" xfId="6" applyNumberFormat="1" applyFont="1" applyFill="1" applyBorder="1" applyAlignment="1">
      <alignment horizontal="left"/>
    </xf>
    <xf numFmtId="3" fontId="8" fillId="0" borderId="4" xfId="6" applyNumberFormat="1" applyFont="1" applyFill="1" applyBorder="1" applyAlignment="1">
      <alignment horizontal="left"/>
    </xf>
    <xf numFmtId="3" fontId="8" fillId="0" borderId="0" xfId="6" applyNumberFormat="1" applyFont="1" applyFill="1" applyBorder="1" applyAlignment="1">
      <alignment horizontal="left"/>
    </xf>
    <xf numFmtId="3" fontId="9" fillId="0" borderId="3" xfId="6" applyNumberFormat="1" applyFont="1" applyFill="1" applyBorder="1" applyAlignment="1">
      <alignment horizontal="left"/>
    </xf>
    <xf numFmtId="3" fontId="8" fillId="0" borderId="3" xfId="6" applyNumberFormat="1" applyFont="1" applyFill="1" applyBorder="1" applyAlignment="1">
      <alignment horizontal="left"/>
    </xf>
    <xf numFmtId="3" fontId="8" fillId="0" borderId="5" xfId="6" applyNumberFormat="1" applyFont="1" applyFill="1" applyBorder="1" applyAlignment="1">
      <alignment horizontal="left"/>
    </xf>
    <xf numFmtId="0" fontId="1" fillId="0" borderId="4" xfId="6" applyBorder="1" applyAlignment="1">
      <alignment horizontal="left"/>
    </xf>
    <xf numFmtId="0" fontId="8" fillId="0" borderId="0" xfId="6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23" fillId="0" borderId="0" xfId="1" applyFont="1" applyFill="1" applyAlignment="1">
      <alignment horizontal="left"/>
    </xf>
    <xf numFmtId="0" fontId="8" fillId="0" borderId="0" xfId="1" applyFont="1" applyFill="1" applyBorder="1" applyAlignment="1">
      <alignment horizontal="left"/>
    </xf>
    <xf numFmtId="0" fontId="9" fillId="0" borderId="0" xfId="1" applyFont="1" applyFill="1" applyAlignment="1">
      <alignment horizontal="left"/>
    </xf>
    <xf numFmtId="0" fontId="17" fillId="0" borderId="0" xfId="1" applyFont="1" applyFill="1" applyAlignment="1">
      <alignment horizontal="left"/>
    </xf>
    <xf numFmtId="3" fontId="8" fillId="0" borderId="4" xfId="1" applyNumberFormat="1" applyFont="1" applyFill="1" applyBorder="1" applyAlignment="1">
      <alignment horizontal="left"/>
    </xf>
    <xf numFmtId="3" fontId="8" fillId="0" borderId="0" xfId="1" applyNumberFormat="1" applyFont="1" applyFill="1" applyBorder="1" applyAlignment="1">
      <alignment horizontal="left"/>
    </xf>
    <xf numFmtId="3" fontId="9" fillId="0" borderId="4" xfId="1" applyNumberFormat="1" applyFont="1" applyFill="1" applyBorder="1" applyAlignment="1">
      <alignment horizontal="left"/>
    </xf>
    <xf numFmtId="0" fontId="13" fillId="0" borderId="0" xfId="1" applyFont="1" applyFill="1" applyBorder="1" applyAlignment="1">
      <alignment horizontal="center"/>
    </xf>
    <xf numFmtId="3" fontId="8" fillId="0" borderId="5" xfId="1" applyNumberFormat="1" applyFont="1" applyFill="1" applyBorder="1" applyAlignment="1">
      <alignment horizontal="left"/>
    </xf>
    <xf numFmtId="3" fontId="8" fillId="0" borderId="3" xfId="1" applyNumberFormat="1" applyFont="1" applyFill="1" applyBorder="1" applyAlignment="1">
      <alignment horizontal="left"/>
    </xf>
    <xf numFmtId="3" fontId="9" fillId="0" borderId="3" xfId="1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7" fillId="0" borderId="0" xfId="1" applyFont="1" applyFill="1" applyAlignment="1">
      <alignment horizontal="left"/>
    </xf>
    <xf numFmtId="0" fontId="7" fillId="0" borderId="3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3" fontId="17" fillId="0" borderId="4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3" xfId="0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Border="1" applyAlignment="1">
      <alignment horizontal="left"/>
    </xf>
    <xf numFmtId="49" fontId="3" fillId="0" borderId="1" xfId="3" applyNumberFormat="1" applyFont="1" applyFill="1" applyBorder="1" applyAlignment="1">
      <alignment horizontal="left"/>
    </xf>
    <xf numFmtId="49" fontId="3" fillId="0" borderId="5" xfId="3" applyNumberFormat="1" applyFont="1" applyFill="1" applyBorder="1" applyAlignment="1">
      <alignment horizontal="left"/>
    </xf>
    <xf numFmtId="49" fontId="3" fillId="0" borderId="8" xfId="3" applyNumberFormat="1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3" fillId="0" borderId="0" xfId="3" applyFont="1" applyFill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left"/>
    </xf>
    <xf numFmtId="0" fontId="3" fillId="0" borderId="9" xfId="3" applyFont="1" applyFill="1" applyBorder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16" fillId="0" borderId="3" xfId="0" applyNumberFormat="1" applyFont="1" applyFill="1" applyBorder="1" applyAlignment="1">
      <alignment horizontal="left"/>
    </xf>
    <xf numFmtId="3" fontId="3" fillId="0" borderId="8" xfId="0" applyNumberFormat="1" applyFont="1" applyFill="1" applyBorder="1" applyAlignment="1">
      <alignment horizontal="left"/>
    </xf>
    <xf numFmtId="164" fontId="9" fillId="0" borderId="3" xfId="0" applyNumberFormat="1" applyFont="1" applyFill="1" applyBorder="1" applyAlignment="1">
      <alignment horizontal="left"/>
    </xf>
    <xf numFmtId="3" fontId="4" fillId="0" borderId="9" xfId="0" applyNumberFormat="1" applyFont="1" applyFill="1" applyBorder="1" applyAlignment="1">
      <alignment horizontal="left"/>
    </xf>
    <xf numFmtId="0" fontId="3" fillId="0" borderId="0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/>
    </xf>
    <xf numFmtId="0" fontId="3" fillId="0" borderId="9" xfId="5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164" fontId="20" fillId="0" borderId="3" xfId="5" applyNumberFormat="1" applyFont="1" applyFill="1" applyBorder="1" applyAlignment="1">
      <alignment horizontal="left"/>
    </xf>
    <xf numFmtId="0" fontId="15" fillId="0" borderId="0" xfId="5" applyFont="1" applyFill="1" applyAlignment="1">
      <alignment horizontal="left"/>
    </xf>
    <xf numFmtId="0" fontId="19" fillId="0" borderId="0" xfId="5" applyFont="1" applyFill="1" applyAlignment="1">
      <alignment horizontal="left"/>
    </xf>
    <xf numFmtId="0" fontId="19" fillId="0" borderId="0" xfId="5" applyFont="1" applyFill="1" applyBorder="1" applyAlignment="1">
      <alignment horizontal="left"/>
    </xf>
    <xf numFmtId="0" fontId="3" fillId="0" borderId="5" xfId="5" applyFont="1" applyFill="1" applyBorder="1" applyAlignment="1">
      <alignment horizontal="left"/>
    </xf>
    <xf numFmtId="0" fontId="3" fillId="0" borderId="1" xfId="5" applyFont="1" applyBorder="1" applyAlignment="1">
      <alignment horizontal="left"/>
    </xf>
    <xf numFmtId="0" fontId="3" fillId="0" borderId="5" xfId="5" applyFont="1" applyBorder="1" applyAlignment="1">
      <alignment horizontal="left"/>
    </xf>
    <xf numFmtId="0" fontId="3" fillId="0" borderId="8" xfId="5" applyFont="1" applyBorder="1" applyAlignment="1">
      <alignment horizontal="left"/>
    </xf>
    <xf numFmtId="164" fontId="8" fillId="0" borderId="4" xfId="0" applyNumberFormat="1" applyFont="1" applyFill="1" applyBorder="1" applyAlignment="1">
      <alignment horizontal="left"/>
    </xf>
    <xf numFmtId="164" fontId="9" fillId="0" borderId="4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4" fontId="17" fillId="0" borderId="4" xfId="0" applyNumberFormat="1" applyFont="1" applyFill="1" applyBorder="1" applyAlignment="1">
      <alignment horizontal="left"/>
    </xf>
    <xf numFmtId="0" fontId="10" fillId="0" borderId="0" xfId="5" applyFont="1" applyFill="1" applyAlignment="1">
      <alignment horizontal="left"/>
    </xf>
    <xf numFmtId="0" fontId="8" fillId="0" borderId="0" xfId="5" applyFont="1" applyAlignment="1">
      <alignment horizontal="left"/>
    </xf>
    <xf numFmtId="0" fontId="8" fillId="0" borderId="0" xfId="5" applyFont="1" applyFill="1" applyAlignment="1">
      <alignment horizontal="left"/>
    </xf>
    <xf numFmtId="0" fontId="8" fillId="0" borderId="0" xfId="5" applyFont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164" fontId="20" fillId="0" borderId="3" xfId="0" applyNumberFormat="1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Fill="1" applyAlignment="1">
      <alignment horizontal="left"/>
    </xf>
    <xf numFmtId="164" fontId="11" fillId="0" borderId="0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9" fillId="0" borderId="0" xfId="0" applyNumberFormat="1" applyFont="1" applyFill="1" applyAlignment="1">
      <alignment horizontal="left"/>
    </xf>
  </cellXfs>
  <cellStyles count="9">
    <cellStyle name="Normale" xfId="0" builtinId="0"/>
    <cellStyle name="Normale 2 3" xfId="1"/>
    <cellStyle name="Normale 2 3 2" xfId="6"/>
    <cellStyle name="Normale_T_010202_030" xfId="7"/>
    <cellStyle name="Normale_T_010203_010" xfId="2"/>
    <cellStyle name="Normale_T_010203_020" xfId="3"/>
    <cellStyle name="Normale_T_010203_020_T_010202_020" xfId="8"/>
    <cellStyle name="Normale_T_010203_020_T_010202_030" xfId="4"/>
    <cellStyle name="Normale_T_010203_03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zoomScaleNormal="100" workbookViewId="0">
      <pane ySplit="9" topLeftCell="A10" activePane="bottomLeft" state="frozen"/>
      <selection pane="bottomLeft" activeCell="A10" sqref="A10"/>
    </sheetView>
  </sheetViews>
  <sheetFormatPr defaultColWidth="9.140625" defaultRowHeight="12" customHeight="1" x14ac:dyDescent="0.2"/>
  <cols>
    <col min="1" max="1" width="1.7109375" style="104" customWidth="1"/>
    <col min="2" max="2" width="28.140625" style="104" customWidth="1"/>
    <col min="3" max="3" width="8.42578125" style="220" customWidth="1"/>
    <col min="4" max="9" width="8.42578125" style="104" customWidth="1"/>
    <col min="10" max="16384" width="9.140625" style="104"/>
  </cols>
  <sheetData>
    <row r="1" spans="1:9" s="162" customFormat="1" ht="12.75" customHeight="1" x14ac:dyDescent="0.2">
      <c r="A1" s="253"/>
      <c r="B1" s="253"/>
      <c r="C1" s="253"/>
      <c r="D1" s="253"/>
      <c r="E1" s="253"/>
      <c r="F1" s="253"/>
      <c r="G1" s="253"/>
      <c r="H1" s="253"/>
      <c r="I1" s="253"/>
    </row>
    <row r="2" spans="1:9" s="203" customFormat="1" ht="12" customHeight="1" x14ac:dyDescent="0.2">
      <c r="A2" s="254" t="s">
        <v>403</v>
      </c>
      <c r="B2" s="254"/>
      <c r="C2" s="254"/>
      <c r="D2" s="254"/>
      <c r="E2" s="254"/>
      <c r="F2" s="254"/>
      <c r="G2" s="254"/>
      <c r="H2" s="254"/>
      <c r="I2" s="254"/>
    </row>
    <row r="3" spans="1:9" s="163" customFormat="1" ht="12.7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</row>
    <row r="4" spans="1:9" s="163" customFormat="1" ht="12.75" customHeight="1" x14ac:dyDescent="0.25">
      <c r="A4" s="256"/>
      <c r="B4" s="256"/>
      <c r="C4" s="256"/>
      <c r="D4" s="256"/>
      <c r="E4" s="256"/>
      <c r="F4" s="256"/>
      <c r="G4" s="256"/>
      <c r="H4" s="256"/>
      <c r="I4" s="256"/>
    </row>
    <row r="5" spans="1:9" s="231" customFormat="1" ht="12" customHeight="1" x14ac:dyDescent="0.2">
      <c r="A5" s="257"/>
      <c r="B5" s="258"/>
      <c r="C5" s="230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231" customFormat="1" ht="12" customHeight="1" x14ac:dyDescent="0.2">
      <c r="A6" s="248"/>
      <c r="B6" s="249"/>
      <c r="C6" s="232"/>
      <c r="D6" s="250"/>
      <c r="E6" s="251"/>
      <c r="F6" s="249"/>
      <c r="G6" s="250"/>
      <c r="H6" s="251"/>
      <c r="I6" s="251"/>
    </row>
    <row r="7" spans="1:9" s="231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66" customFormat="1" ht="12" customHeight="1" x14ac:dyDescent="0.2">
      <c r="A8" s="164"/>
      <c r="B8" s="164"/>
      <c r="C8" s="165"/>
      <c r="D8" s="165" t="s">
        <v>1</v>
      </c>
      <c r="E8" s="165" t="s">
        <v>4</v>
      </c>
      <c r="F8" s="165" t="s">
        <v>5</v>
      </c>
      <c r="G8" s="165" t="s">
        <v>1</v>
      </c>
      <c r="H8" s="165" t="s">
        <v>4</v>
      </c>
      <c r="I8" s="165" t="s">
        <v>5</v>
      </c>
    </row>
    <row r="9" spans="1:9" s="216" customFormat="1" ht="12" customHeight="1" x14ac:dyDescent="0.2">
      <c r="A9" s="252" t="s">
        <v>6</v>
      </c>
      <c r="B9" s="252"/>
      <c r="C9" s="12">
        <v>358903</v>
      </c>
      <c r="D9" s="12">
        <v>253361</v>
      </c>
      <c r="E9" s="12">
        <v>120518</v>
      </c>
      <c r="F9" s="12">
        <v>132843</v>
      </c>
      <c r="G9" s="12">
        <v>105542</v>
      </c>
      <c r="H9" s="12">
        <v>54494</v>
      </c>
      <c r="I9" s="12">
        <v>51048</v>
      </c>
    </row>
    <row r="10" spans="1:9" s="216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217" customFormat="1" ht="12" customHeight="1" x14ac:dyDescent="0.2">
      <c r="A11" s="243" t="s">
        <v>7</v>
      </c>
      <c r="B11" s="243"/>
      <c r="C11" s="16">
        <v>24834</v>
      </c>
      <c r="D11" s="16">
        <v>18490</v>
      </c>
      <c r="E11" s="16">
        <v>9196</v>
      </c>
      <c r="F11" s="16">
        <v>9294</v>
      </c>
      <c r="G11" s="16">
        <v>6344</v>
      </c>
      <c r="H11" s="16">
        <v>3438</v>
      </c>
      <c r="I11" s="16">
        <v>2906</v>
      </c>
    </row>
    <row r="12" spans="1:9" s="123" customFormat="1" ht="12" customHeight="1" x14ac:dyDescent="0.2">
      <c r="A12" s="240" t="s">
        <v>8</v>
      </c>
      <c r="B12" s="240"/>
      <c r="C12" s="19">
        <v>8751</v>
      </c>
      <c r="D12" s="19">
        <v>6431</v>
      </c>
      <c r="E12" s="19">
        <v>3210</v>
      </c>
      <c r="F12" s="19">
        <v>3221</v>
      </c>
      <c r="G12" s="19">
        <v>2320</v>
      </c>
      <c r="H12" s="19">
        <v>1264</v>
      </c>
      <c r="I12" s="19">
        <v>1056</v>
      </c>
    </row>
    <row r="13" spans="1:9" s="123" customFormat="1" ht="12" customHeight="1" x14ac:dyDescent="0.2">
      <c r="A13" s="20"/>
      <c r="B13" s="21" t="s">
        <v>9</v>
      </c>
      <c r="C13" s="19">
        <v>3047</v>
      </c>
      <c r="D13" s="19">
        <v>2347</v>
      </c>
      <c r="E13" s="19">
        <v>1165</v>
      </c>
      <c r="F13" s="19">
        <v>1182</v>
      </c>
      <c r="G13" s="19">
        <v>700</v>
      </c>
      <c r="H13" s="19">
        <v>413</v>
      </c>
      <c r="I13" s="19">
        <v>287</v>
      </c>
    </row>
    <row r="14" spans="1:9" s="123" customFormat="1" ht="12" customHeight="1" x14ac:dyDescent="0.2">
      <c r="A14" s="20"/>
      <c r="B14" s="21" t="s">
        <v>10</v>
      </c>
      <c r="C14" s="19">
        <v>2705</v>
      </c>
      <c r="D14" s="19">
        <v>2136</v>
      </c>
      <c r="E14" s="19">
        <v>1072</v>
      </c>
      <c r="F14" s="19">
        <v>1064</v>
      </c>
      <c r="G14" s="19">
        <v>569</v>
      </c>
      <c r="H14" s="19">
        <v>269</v>
      </c>
      <c r="I14" s="19">
        <v>300</v>
      </c>
    </row>
    <row r="15" spans="1:9" s="123" customFormat="1" ht="12" customHeight="1" x14ac:dyDescent="0.2">
      <c r="A15" s="20"/>
      <c r="B15" s="22" t="s">
        <v>11</v>
      </c>
      <c r="C15" s="19">
        <v>2999</v>
      </c>
      <c r="D15" s="19">
        <v>1948</v>
      </c>
      <c r="E15" s="19">
        <v>973</v>
      </c>
      <c r="F15" s="19">
        <v>975</v>
      </c>
      <c r="G15" s="19">
        <v>1051</v>
      </c>
      <c r="H15" s="19">
        <v>582</v>
      </c>
      <c r="I15" s="19">
        <v>469</v>
      </c>
    </row>
    <row r="16" spans="1:9" s="123" customFormat="1" ht="12" customHeight="1" x14ac:dyDescent="0.2">
      <c r="A16" s="240" t="s">
        <v>12</v>
      </c>
      <c r="B16" s="240"/>
      <c r="C16" s="19">
        <v>5613</v>
      </c>
      <c r="D16" s="19">
        <v>5084</v>
      </c>
      <c r="E16" s="19">
        <v>2537</v>
      </c>
      <c r="F16" s="19">
        <v>2547</v>
      </c>
      <c r="G16" s="19">
        <v>529</v>
      </c>
      <c r="H16" s="19">
        <v>304</v>
      </c>
      <c r="I16" s="19">
        <v>225</v>
      </c>
    </row>
    <row r="17" spans="1:9" s="123" customFormat="1" ht="12" customHeight="1" x14ac:dyDescent="0.2">
      <c r="A17" s="20"/>
      <c r="B17" s="21" t="s">
        <v>13</v>
      </c>
      <c r="C17" s="19">
        <v>1747</v>
      </c>
      <c r="D17" s="19">
        <v>1635</v>
      </c>
      <c r="E17" s="19">
        <v>818</v>
      </c>
      <c r="F17" s="19">
        <v>817</v>
      </c>
      <c r="G17" s="19">
        <v>112</v>
      </c>
      <c r="H17" s="19">
        <v>61</v>
      </c>
      <c r="I17" s="19">
        <v>51</v>
      </c>
    </row>
    <row r="18" spans="1:9" s="123" customFormat="1" ht="12" customHeight="1" x14ac:dyDescent="0.2">
      <c r="A18" s="20"/>
      <c r="B18" s="21" t="s">
        <v>14</v>
      </c>
      <c r="C18" s="19">
        <v>1796</v>
      </c>
      <c r="D18" s="19">
        <v>1575</v>
      </c>
      <c r="E18" s="19">
        <v>771</v>
      </c>
      <c r="F18" s="19">
        <v>804</v>
      </c>
      <c r="G18" s="19">
        <v>221</v>
      </c>
      <c r="H18" s="19">
        <v>136</v>
      </c>
      <c r="I18" s="19">
        <v>85</v>
      </c>
    </row>
    <row r="19" spans="1:9" s="123" customFormat="1" ht="12" customHeight="1" x14ac:dyDescent="0.2">
      <c r="A19" s="23"/>
      <c r="B19" s="21" t="s">
        <v>15</v>
      </c>
      <c r="C19" s="19">
        <v>2070</v>
      </c>
      <c r="D19" s="19">
        <v>1874</v>
      </c>
      <c r="E19" s="19">
        <v>948</v>
      </c>
      <c r="F19" s="19">
        <v>926</v>
      </c>
      <c r="G19" s="19">
        <v>196</v>
      </c>
      <c r="H19" s="19">
        <v>107</v>
      </c>
      <c r="I19" s="19">
        <v>89</v>
      </c>
    </row>
    <row r="20" spans="1:9" s="123" customFormat="1" ht="12" customHeight="1" x14ac:dyDescent="0.2">
      <c r="A20" s="242" t="s">
        <v>16</v>
      </c>
      <c r="B20" s="242"/>
      <c r="C20" s="25">
        <v>10470</v>
      </c>
      <c r="D20" s="25">
        <v>6975</v>
      </c>
      <c r="E20" s="25">
        <v>3449</v>
      </c>
      <c r="F20" s="25">
        <v>3526</v>
      </c>
      <c r="G20" s="25">
        <v>3495</v>
      </c>
      <c r="H20" s="25">
        <v>1870</v>
      </c>
      <c r="I20" s="25">
        <v>1625</v>
      </c>
    </row>
    <row r="21" spans="1:9" s="123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217" customFormat="1" ht="12" customHeight="1" x14ac:dyDescent="0.2">
      <c r="A22" s="243" t="s">
        <v>345</v>
      </c>
      <c r="B22" s="243"/>
      <c r="C22" s="16">
        <v>70325</v>
      </c>
      <c r="D22" s="16">
        <v>52896</v>
      </c>
      <c r="E22" s="16">
        <v>24944</v>
      </c>
      <c r="F22" s="16">
        <v>27952</v>
      </c>
      <c r="G22" s="16">
        <v>17429</v>
      </c>
      <c r="H22" s="16">
        <v>8942</v>
      </c>
      <c r="I22" s="16">
        <v>8487</v>
      </c>
    </row>
    <row r="23" spans="1:9" s="123" customFormat="1" ht="12" customHeight="1" x14ac:dyDescent="0.2">
      <c r="A23" s="240" t="s">
        <v>18</v>
      </c>
      <c r="B23" s="240"/>
      <c r="C23" s="19">
        <v>41580</v>
      </c>
      <c r="D23" s="19">
        <v>29183</v>
      </c>
      <c r="E23" s="19">
        <v>13407</v>
      </c>
      <c r="F23" s="19">
        <v>15776</v>
      </c>
      <c r="G23" s="19">
        <v>12397</v>
      </c>
      <c r="H23" s="19">
        <v>6287</v>
      </c>
      <c r="I23" s="19">
        <v>6110</v>
      </c>
    </row>
    <row r="24" spans="1:9" s="123" customFormat="1" ht="12" customHeight="1" x14ac:dyDescent="0.2">
      <c r="A24" s="240" t="s">
        <v>19</v>
      </c>
      <c r="B24" s="240"/>
      <c r="C24" s="19">
        <v>5024</v>
      </c>
      <c r="D24" s="19">
        <v>3858</v>
      </c>
      <c r="E24" s="19">
        <v>1871</v>
      </c>
      <c r="F24" s="19">
        <v>1987</v>
      </c>
      <c r="G24" s="19">
        <v>1166</v>
      </c>
      <c r="H24" s="19">
        <v>635</v>
      </c>
      <c r="I24" s="19">
        <v>531</v>
      </c>
    </row>
    <row r="25" spans="1:9" s="123" customFormat="1" ht="12" customHeight="1" x14ac:dyDescent="0.2">
      <c r="A25" s="240" t="s">
        <v>20</v>
      </c>
      <c r="B25" s="240"/>
      <c r="C25" s="19">
        <v>13312</v>
      </c>
      <c r="D25" s="19">
        <v>10582</v>
      </c>
      <c r="E25" s="19">
        <v>5153</v>
      </c>
      <c r="F25" s="19">
        <v>5429</v>
      </c>
      <c r="G25" s="19">
        <v>2730</v>
      </c>
      <c r="H25" s="19">
        <v>1436</v>
      </c>
      <c r="I25" s="19">
        <v>1294</v>
      </c>
    </row>
    <row r="26" spans="1:9" s="123" customFormat="1" ht="12" customHeight="1" x14ac:dyDescent="0.2">
      <c r="A26" s="26"/>
      <c r="B26" s="21" t="s">
        <v>21</v>
      </c>
      <c r="C26" s="19">
        <v>977</v>
      </c>
      <c r="D26" s="19">
        <v>903</v>
      </c>
      <c r="E26" s="19">
        <v>436</v>
      </c>
      <c r="F26" s="19">
        <v>467</v>
      </c>
      <c r="G26" s="19">
        <v>74</v>
      </c>
      <c r="H26" s="19">
        <v>42</v>
      </c>
      <c r="I26" s="19">
        <v>32</v>
      </c>
    </row>
    <row r="27" spans="1:9" s="123" customFormat="1" ht="12" customHeight="1" x14ac:dyDescent="0.2">
      <c r="A27" s="23"/>
      <c r="B27" s="21" t="s">
        <v>22</v>
      </c>
      <c r="C27" s="19">
        <v>12335</v>
      </c>
      <c r="D27" s="19">
        <v>9679</v>
      </c>
      <c r="E27" s="19">
        <v>4717</v>
      </c>
      <c r="F27" s="19">
        <v>4962</v>
      </c>
      <c r="G27" s="19">
        <v>2656</v>
      </c>
      <c r="H27" s="19">
        <v>1394</v>
      </c>
      <c r="I27" s="19">
        <v>1262</v>
      </c>
    </row>
    <row r="28" spans="1:9" s="123" customFormat="1" ht="12" customHeight="1" x14ac:dyDescent="0.2">
      <c r="A28" s="240" t="s">
        <v>23</v>
      </c>
      <c r="B28" s="240"/>
      <c r="C28" s="19">
        <v>3755</v>
      </c>
      <c r="D28" s="19">
        <v>3323</v>
      </c>
      <c r="E28" s="19">
        <v>1582</v>
      </c>
      <c r="F28" s="19">
        <v>1741</v>
      </c>
      <c r="G28" s="19">
        <v>432</v>
      </c>
      <c r="H28" s="19">
        <v>226</v>
      </c>
      <c r="I28" s="19">
        <v>206</v>
      </c>
    </row>
    <row r="29" spans="1:9" s="123" customFormat="1" ht="12" customHeight="1" x14ac:dyDescent="0.2">
      <c r="A29" s="26"/>
      <c r="B29" s="21" t="s">
        <v>24</v>
      </c>
      <c r="C29" s="19">
        <v>1070</v>
      </c>
      <c r="D29" s="19">
        <v>954</v>
      </c>
      <c r="E29" s="19">
        <v>473</v>
      </c>
      <c r="F29" s="19">
        <v>481</v>
      </c>
      <c r="G29" s="19">
        <v>116</v>
      </c>
      <c r="H29" s="19">
        <v>70</v>
      </c>
      <c r="I29" s="19">
        <v>46</v>
      </c>
    </row>
    <row r="30" spans="1:9" s="123" customFormat="1" ht="12" customHeight="1" x14ac:dyDescent="0.2">
      <c r="A30" s="23"/>
      <c r="B30" s="21" t="s">
        <v>25</v>
      </c>
      <c r="C30" s="19">
        <v>2685</v>
      </c>
      <c r="D30" s="19">
        <v>2369</v>
      </c>
      <c r="E30" s="19">
        <v>1109</v>
      </c>
      <c r="F30" s="19">
        <v>1260</v>
      </c>
      <c r="G30" s="19">
        <v>316</v>
      </c>
      <c r="H30" s="19">
        <v>156</v>
      </c>
      <c r="I30" s="19">
        <v>160</v>
      </c>
    </row>
    <row r="31" spans="1:9" s="123" customFormat="1" ht="12" customHeight="1" x14ac:dyDescent="0.2">
      <c r="A31" s="240" t="s">
        <v>26</v>
      </c>
      <c r="B31" s="240"/>
      <c r="C31" s="19">
        <v>663</v>
      </c>
      <c r="D31" s="19">
        <v>594</v>
      </c>
      <c r="E31" s="19">
        <v>303</v>
      </c>
      <c r="F31" s="19">
        <v>291</v>
      </c>
      <c r="G31" s="19">
        <v>69</v>
      </c>
      <c r="H31" s="19">
        <v>33</v>
      </c>
      <c r="I31" s="19">
        <v>36</v>
      </c>
    </row>
    <row r="32" spans="1:9" s="123" customFormat="1" ht="12" customHeight="1" x14ac:dyDescent="0.2">
      <c r="A32" s="240" t="s">
        <v>346</v>
      </c>
      <c r="B32" s="240"/>
      <c r="C32" s="19">
        <v>5991</v>
      </c>
      <c r="D32" s="19">
        <v>5356</v>
      </c>
      <c r="E32" s="19">
        <v>2628</v>
      </c>
      <c r="F32" s="19">
        <v>2728</v>
      </c>
      <c r="G32" s="19">
        <v>635</v>
      </c>
      <c r="H32" s="19">
        <v>325</v>
      </c>
      <c r="I32" s="19">
        <v>310</v>
      </c>
    </row>
    <row r="33" spans="1:9" s="123" customFormat="1" ht="12" customHeight="1" x14ac:dyDescent="0.2">
      <c r="A33" s="26"/>
      <c r="B33" s="21" t="s">
        <v>28</v>
      </c>
      <c r="C33" s="19">
        <v>498</v>
      </c>
      <c r="D33" s="19">
        <v>464</v>
      </c>
      <c r="E33" s="19">
        <v>246</v>
      </c>
      <c r="F33" s="19">
        <v>218</v>
      </c>
      <c r="G33" s="19">
        <v>34</v>
      </c>
      <c r="H33" s="19">
        <v>15</v>
      </c>
      <c r="I33" s="19">
        <v>19</v>
      </c>
    </row>
    <row r="34" spans="1:9" s="123" customFormat="1" ht="12" customHeight="1" x14ac:dyDescent="0.2">
      <c r="A34" s="20"/>
      <c r="B34" s="21" t="s">
        <v>29</v>
      </c>
      <c r="C34" s="19">
        <v>174</v>
      </c>
      <c r="D34" s="19">
        <v>158</v>
      </c>
      <c r="E34" s="19">
        <v>94</v>
      </c>
      <c r="F34" s="19">
        <v>64</v>
      </c>
      <c r="G34" s="19">
        <v>16</v>
      </c>
      <c r="H34" s="19">
        <v>9</v>
      </c>
      <c r="I34" s="19">
        <v>7</v>
      </c>
    </row>
    <row r="35" spans="1:9" s="123" customFormat="1" ht="12" customHeight="1" x14ac:dyDescent="0.2">
      <c r="A35" s="20"/>
      <c r="B35" s="27" t="s">
        <v>347</v>
      </c>
      <c r="C35" s="25">
        <v>5319</v>
      </c>
      <c r="D35" s="25">
        <v>4734</v>
      </c>
      <c r="E35" s="25">
        <v>2288</v>
      </c>
      <c r="F35" s="25">
        <v>2446</v>
      </c>
      <c r="G35" s="25">
        <v>585</v>
      </c>
      <c r="H35" s="25">
        <v>301</v>
      </c>
      <c r="I35" s="25">
        <v>284</v>
      </c>
    </row>
    <row r="36" spans="1:9" s="123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217" customFormat="1" ht="12" customHeight="1" x14ac:dyDescent="0.2">
      <c r="A37" s="243" t="s">
        <v>31</v>
      </c>
      <c r="B37" s="243"/>
      <c r="C37" s="16">
        <v>57952</v>
      </c>
      <c r="D37" s="16">
        <v>41721</v>
      </c>
      <c r="E37" s="16">
        <v>19921</v>
      </c>
      <c r="F37" s="16">
        <v>21800</v>
      </c>
      <c r="G37" s="16">
        <v>16231</v>
      </c>
      <c r="H37" s="16">
        <v>8484</v>
      </c>
      <c r="I37" s="16">
        <v>7747</v>
      </c>
    </row>
    <row r="38" spans="1:9" s="123" customFormat="1" ht="12" customHeight="1" x14ac:dyDescent="0.2">
      <c r="A38" s="240" t="s">
        <v>32</v>
      </c>
      <c r="B38" s="240"/>
      <c r="C38" s="19">
        <v>52149</v>
      </c>
      <c r="D38" s="19">
        <v>37979</v>
      </c>
      <c r="E38" s="19">
        <v>18061</v>
      </c>
      <c r="F38" s="19">
        <v>19918</v>
      </c>
      <c r="G38" s="19">
        <v>14170</v>
      </c>
      <c r="H38" s="19">
        <v>7366</v>
      </c>
      <c r="I38" s="19">
        <v>6804</v>
      </c>
    </row>
    <row r="39" spans="1:9" s="123" customFormat="1" ht="12" customHeight="1" x14ac:dyDescent="0.2">
      <c r="A39" s="242" t="s">
        <v>33</v>
      </c>
      <c r="B39" s="242"/>
      <c r="C39" s="25">
        <v>5803</v>
      </c>
      <c r="D39" s="25">
        <v>3742</v>
      </c>
      <c r="E39" s="25">
        <v>1860</v>
      </c>
      <c r="F39" s="25">
        <v>1882</v>
      </c>
      <c r="G39" s="25">
        <v>2061</v>
      </c>
      <c r="H39" s="25">
        <v>1118</v>
      </c>
      <c r="I39" s="25">
        <v>943</v>
      </c>
    </row>
    <row r="40" spans="1:9" s="123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217" customFormat="1" ht="12" customHeight="1" x14ac:dyDescent="0.2">
      <c r="A41" s="243" t="s">
        <v>34</v>
      </c>
      <c r="B41" s="243"/>
      <c r="C41" s="16">
        <v>149995</v>
      </c>
      <c r="D41" s="16">
        <v>99946</v>
      </c>
      <c r="E41" s="16">
        <v>47259</v>
      </c>
      <c r="F41" s="16">
        <v>52687</v>
      </c>
      <c r="G41" s="16">
        <v>50049</v>
      </c>
      <c r="H41" s="16">
        <v>25556</v>
      </c>
      <c r="I41" s="16">
        <v>24493</v>
      </c>
    </row>
    <row r="42" spans="1:9" s="123" customFormat="1" ht="12" customHeight="1" x14ac:dyDescent="0.2">
      <c r="A42" s="240" t="s">
        <v>35</v>
      </c>
      <c r="B42" s="240"/>
      <c r="C42" s="19">
        <v>101912</v>
      </c>
      <c r="D42" s="19">
        <v>61958</v>
      </c>
      <c r="E42" s="19">
        <v>29133</v>
      </c>
      <c r="F42" s="19">
        <v>32825</v>
      </c>
      <c r="G42" s="19">
        <v>39954</v>
      </c>
      <c r="H42" s="19">
        <v>20270</v>
      </c>
      <c r="I42" s="19">
        <v>19684</v>
      </c>
    </row>
    <row r="43" spans="1:9" s="123" customFormat="1" ht="12" customHeight="1" x14ac:dyDescent="0.2">
      <c r="A43" s="247" t="s">
        <v>36</v>
      </c>
      <c r="B43" s="247"/>
      <c r="C43" s="19">
        <v>24091</v>
      </c>
      <c r="D43" s="19">
        <v>19884</v>
      </c>
      <c r="E43" s="19">
        <v>9694</v>
      </c>
      <c r="F43" s="19">
        <v>10190</v>
      </c>
      <c r="G43" s="19">
        <v>4207</v>
      </c>
      <c r="H43" s="19">
        <v>2209</v>
      </c>
      <c r="I43" s="19">
        <v>1998</v>
      </c>
    </row>
    <row r="44" spans="1:9" s="123" customFormat="1" ht="12" customHeight="1" x14ac:dyDescent="0.2">
      <c r="A44" s="27"/>
      <c r="B44" s="21" t="s">
        <v>37</v>
      </c>
      <c r="C44" s="19">
        <v>13890</v>
      </c>
      <c r="D44" s="19">
        <v>11032</v>
      </c>
      <c r="E44" s="19">
        <v>5394</v>
      </c>
      <c r="F44" s="19">
        <v>5638</v>
      </c>
      <c r="G44" s="19">
        <v>2858</v>
      </c>
      <c r="H44" s="19">
        <v>1529</v>
      </c>
      <c r="I44" s="19">
        <v>1329</v>
      </c>
    </row>
    <row r="45" spans="1:9" s="123" customFormat="1" ht="12" customHeight="1" x14ac:dyDescent="0.2">
      <c r="A45" s="27"/>
      <c r="B45" s="21" t="s">
        <v>38</v>
      </c>
      <c r="C45" s="19">
        <v>10201</v>
      </c>
      <c r="D45" s="19">
        <v>8852</v>
      </c>
      <c r="E45" s="19">
        <v>4300</v>
      </c>
      <c r="F45" s="19">
        <v>4552</v>
      </c>
      <c r="G45" s="19">
        <v>1349</v>
      </c>
      <c r="H45" s="19">
        <v>680</v>
      </c>
      <c r="I45" s="19">
        <v>669</v>
      </c>
    </row>
    <row r="46" spans="1:9" s="123" customFormat="1" ht="12" customHeight="1" x14ac:dyDescent="0.2">
      <c r="A46" s="240" t="s">
        <v>40</v>
      </c>
      <c r="B46" s="240"/>
      <c r="C46" s="19">
        <v>23992</v>
      </c>
      <c r="D46" s="19">
        <v>18104</v>
      </c>
      <c r="E46" s="19">
        <v>8432</v>
      </c>
      <c r="F46" s="19">
        <v>9672</v>
      </c>
      <c r="G46" s="19">
        <v>5888</v>
      </c>
      <c r="H46" s="19">
        <v>3077</v>
      </c>
      <c r="I46" s="19">
        <v>2811</v>
      </c>
    </row>
    <row r="47" spans="1:9" s="123" customFormat="1" ht="12" customHeight="1" x14ac:dyDescent="0.2">
      <c r="A47" s="27"/>
      <c r="B47" s="21" t="s">
        <v>41</v>
      </c>
      <c r="C47" s="19">
        <v>2824</v>
      </c>
      <c r="D47" s="19">
        <v>2443</v>
      </c>
      <c r="E47" s="19">
        <v>1161</v>
      </c>
      <c r="F47" s="19">
        <v>1282</v>
      </c>
      <c r="G47" s="19">
        <v>381</v>
      </c>
      <c r="H47" s="19">
        <v>204</v>
      </c>
      <c r="I47" s="19">
        <v>177</v>
      </c>
    </row>
    <row r="48" spans="1:9" s="123" customFormat="1" ht="12" customHeight="1" x14ac:dyDescent="0.2">
      <c r="A48" s="27"/>
      <c r="B48" s="21" t="s">
        <v>42</v>
      </c>
      <c r="C48" s="19">
        <v>6850</v>
      </c>
      <c r="D48" s="19">
        <v>5419</v>
      </c>
      <c r="E48" s="19">
        <v>2565</v>
      </c>
      <c r="F48" s="19">
        <v>2854</v>
      </c>
      <c r="G48" s="19">
        <v>1431</v>
      </c>
      <c r="H48" s="19">
        <v>777</v>
      </c>
      <c r="I48" s="19">
        <v>654</v>
      </c>
    </row>
    <row r="49" spans="1:9" s="123" customFormat="1" ht="12" customHeight="1" x14ac:dyDescent="0.2">
      <c r="A49" s="27"/>
      <c r="B49" s="27" t="s">
        <v>43</v>
      </c>
      <c r="C49" s="25">
        <v>14318</v>
      </c>
      <c r="D49" s="25">
        <v>10242</v>
      </c>
      <c r="E49" s="25">
        <v>4706</v>
      </c>
      <c r="F49" s="25">
        <v>5536</v>
      </c>
      <c r="G49" s="25">
        <v>4076</v>
      </c>
      <c r="H49" s="25">
        <v>2096</v>
      </c>
      <c r="I49" s="25">
        <v>1980</v>
      </c>
    </row>
    <row r="50" spans="1:9" s="123" customFormat="1" ht="12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s="217" customFormat="1" ht="12" customHeight="1" x14ac:dyDescent="0.2">
      <c r="A51" s="243" t="s">
        <v>44</v>
      </c>
      <c r="B51" s="243"/>
      <c r="C51" s="16">
        <v>55797</v>
      </c>
      <c r="D51" s="16">
        <v>40308</v>
      </c>
      <c r="E51" s="16">
        <v>19198</v>
      </c>
      <c r="F51" s="16">
        <v>21110</v>
      </c>
      <c r="G51" s="16">
        <v>15489</v>
      </c>
      <c r="H51" s="16">
        <v>8074</v>
      </c>
      <c r="I51" s="16">
        <v>7415</v>
      </c>
    </row>
    <row r="52" spans="1:9" s="123" customFormat="1" ht="12" customHeight="1" x14ac:dyDescent="0.2">
      <c r="A52" s="240" t="s">
        <v>45</v>
      </c>
      <c r="B52" s="240"/>
      <c r="C52" s="19">
        <v>18823</v>
      </c>
      <c r="D52" s="19">
        <v>12056</v>
      </c>
      <c r="E52" s="19">
        <v>5661</v>
      </c>
      <c r="F52" s="19">
        <v>6395</v>
      </c>
      <c r="G52" s="19">
        <v>6767</v>
      </c>
      <c r="H52" s="19">
        <v>3513</v>
      </c>
      <c r="I52" s="19">
        <v>3254</v>
      </c>
    </row>
    <row r="53" spans="1:9" s="123" customFormat="1" ht="12" customHeight="1" x14ac:dyDescent="0.2">
      <c r="A53" s="240" t="s">
        <v>46</v>
      </c>
      <c r="B53" s="240"/>
      <c r="C53" s="19">
        <v>32823</v>
      </c>
      <c r="D53" s="19">
        <v>24615</v>
      </c>
      <c r="E53" s="19">
        <v>11769</v>
      </c>
      <c r="F53" s="19">
        <v>12846</v>
      </c>
      <c r="G53" s="19">
        <v>8208</v>
      </c>
      <c r="H53" s="19">
        <v>4291</v>
      </c>
      <c r="I53" s="19">
        <v>3917</v>
      </c>
    </row>
    <row r="54" spans="1:9" s="123" customFormat="1" ht="12" customHeight="1" x14ac:dyDescent="0.2">
      <c r="A54" s="242" t="s">
        <v>47</v>
      </c>
      <c r="B54" s="242"/>
      <c r="C54" s="25">
        <v>4151</v>
      </c>
      <c r="D54" s="25">
        <v>3637</v>
      </c>
      <c r="E54" s="25">
        <v>1768</v>
      </c>
      <c r="F54" s="25">
        <v>1869</v>
      </c>
      <c r="G54" s="25">
        <v>514</v>
      </c>
      <c r="H54" s="25">
        <v>270</v>
      </c>
      <c r="I54" s="25">
        <v>244</v>
      </c>
    </row>
    <row r="55" spans="1:9" s="123" customFormat="1" ht="12" customHeight="1" x14ac:dyDescent="0.2">
      <c r="A55" s="22"/>
      <c r="B55" s="228"/>
      <c r="C55" s="29"/>
      <c r="D55" s="29"/>
      <c r="E55" s="29"/>
      <c r="F55" s="29"/>
      <c r="G55" s="29"/>
      <c r="H55" s="29"/>
      <c r="I55" s="29"/>
    </row>
    <row r="56" spans="1:9" s="123" customFormat="1" ht="12" customHeight="1" x14ac:dyDescent="0.2">
      <c r="A56" s="246" t="s">
        <v>48</v>
      </c>
      <c r="B56" s="246"/>
      <c r="C56" s="14">
        <v>50450</v>
      </c>
      <c r="D56" s="14">
        <v>36534</v>
      </c>
      <c r="E56" s="14">
        <v>17402</v>
      </c>
      <c r="F56" s="14">
        <v>19132</v>
      </c>
      <c r="G56" s="14">
        <v>13916</v>
      </c>
      <c r="H56" s="14">
        <v>7217</v>
      </c>
      <c r="I56" s="14">
        <v>6699</v>
      </c>
    </row>
    <row r="57" spans="1:9" s="123" customFormat="1" ht="12" customHeight="1" x14ac:dyDescent="0.2">
      <c r="A57" s="240" t="s">
        <v>49</v>
      </c>
      <c r="B57" s="240"/>
      <c r="C57" s="19">
        <v>3356</v>
      </c>
      <c r="D57" s="19">
        <v>2361</v>
      </c>
      <c r="E57" s="19">
        <v>1122</v>
      </c>
      <c r="F57" s="19">
        <v>1239</v>
      </c>
      <c r="G57" s="19">
        <v>995</v>
      </c>
      <c r="H57" s="19">
        <v>508</v>
      </c>
      <c r="I57" s="19">
        <v>487</v>
      </c>
    </row>
    <row r="58" spans="1:9" s="123" customFormat="1" ht="12" customHeight="1" x14ac:dyDescent="0.2">
      <c r="A58" s="240" t="s">
        <v>51</v>
      </c>
      <c r="B58" s="240"/>
      <c r="C58" s="19">
        <v>1889</v>
      </c>
      <c r="D58" s="19">
        <v>1674</v>
      </c>
      <c r="E58" s="19">
        <v>804</v>
      </c>
      <c r="F58" s="19">
        <v>870</v>
      </c>
      <c r="G58" s="19">
        <v>215</v>
      </c>
      <c r="H58" s="19">
        <v>118</v>
      </c>
      <c r="I58" s="19">
        <v>97</v>
      </c>
    </row>
    <row r="59" spans="1:9" s="123" customFormat="1" ht="12" customHeight="1" x14ac:dyDescent="0.2">
      <c r="A59" s="240" t="s">
        <v>52</v>
      </c>
      <c r="B59" s="240"/>
      <c r="C59" s="19">
        <v>2262</v>
      </c>
      <c r="D59" s="19">
        <v>1963</v>
      </c>
      <c r="E59" s="19">
        <v>964</v>
      </c>
      <c r="F59" s="19">
        <v>999</v>
      </c>
      <c r="G59" s="19">
        <v>299</v>
      </c>
      <c r="H59" s="19">
        <v>152</v>
      </c>
      <c r="I59" s="19">
        <v>147</v>
      </c>
    </row>
    <row r="60" spans="1:9" s="123" customFormat="1" ht="12" customHeight="1" x14ac:dyDescent="0.2">
      <c r="A60" s="240" t="s">
        <v>53</v>
      </c>
      <c r="B60" s="240"/>
      <c r="C60" s="19">
        <v>7564</v>
      </c>
      <c r="D60" s="19">
        <v>4150</v>
      </c>
      <c r="E60" s="19">
        <v>1950</v>
      </c>
      <c r="F60" s="19">
        <v>2200</v>
      </c>
      <c r="G60" s="19">
        <v>3414</v>
      </c>
      <c r="H60" s="19">
        <v>1794</v>
      </c>
      <c r="I60" s="19">
        <v>1620</v>
      </c>
    </row>
    <row r="61" spans="1:9" s="123" customFormat="1" ht="12" customHeight="1" x14ac:dyDescent="0.2">
      <c r="A61" s="240" t="s">
        <v>54</v>
      </c>
      <c r="B61" s="240"/>
      <c r="C61" s="19">
        <v>2834</v>
      </c>
      <c r="D61" s="19">
        <v>2288</v>
      </c>
      <c r="E61" s="19">
        <v>1072</v>
      </c>
      <c r="F61" s="19">
        <v>1216</v>
      </c>
      <c r="G61" s="19">
        <v>546</v>
      </c>
      <c r="H61" s="19">
        <v>268</v>
      </c>
      <c r="I61" s="19">
        <v>278</v>
      </c>
    </row>
    <row r="62" spans="1:9" s="123" customFormat="1" ht="12" customHeight="1" x14ac:dyDescent="0.2">
      <c r="A62" s="240" t="s">
        <v>56</v>
      </c>
      <c r="B62" s="240"/>
      <c r="C62" s="19">
        <v>15085</v>
      </c>
      <c r="D62" s="19">
        <v>11192</v>
      </c>
      <c r="E62" s="19">
        <v>5350</v>
      </c>
      <c r="F62" s="19">
        <v>5842</v>
      </c>
      <c r="G62" s="19">
        <v>3893</v>
      </c>
      <c r="H62" s="19">
        <v>1976</v>
      </c>
      <c r="I62" s="19">
        <v>1917</v>
      </c>
    </row>
    <row r="63" spans="1:9" s="123" customFormat="1" ht="12" customHeight="1" x14ac:dyDescent="0.2">
      <c r="A63" s="240" t="s">
        <v>58</v>
      </c>
      <c r="B63" s="240"/>
      <c r="C63" s="19">
        <v>4412</v>
      </c>
      <c r="D63" s="19">
        <v>3187</v>
      </c>
      <c r="E63" s="19">
        <v>1476</v>
      </c>
      <c r="F63" s="19">
        <v>1711</v>
      </c>
      <c r="G63" s="19">
        <v>1225</v>
      </c>
      <c r="H63" s="19">
        <v>609</v>
      </c>
      <c r="I63" s="19">
        <v>616</v>
      </c>
    </row>
    <row r="64" spans="1:9" s="123" customFormat="1" ht="12" customHeight="1" x14ac:dyDescent="0.2">
      <c r="A64" s="240" t="s">
        <v>59</v>
      </c>
      <c r="B64" s="240"/>
      <c r="C64" s="19">
        <v>2340</v>
      </c>
      <c r="D64" s="19">
        <v>1857</v>
      </c>
      <c r="E64" s="19">
        <v>884</v>
      </c>
      <c r="F64" s="19">
        <v>973</v>
      </c>
      <c r="G64" s="19">
        <v>483</v>
      </c>
      <c r="H64" s="19">
        <v>255</v>
      </c>
      <c r="I64" s="19">
        <v>228</v>
      </c>
    </row>
    <row r="65" spans="1:9" s="123" customFormat="1" ht="12" customHeight="1" x14ac:dyDescent="0.2">
      <c r="A65" s="240" t="s">
        <v>60</v>
      </c>
      <c r="B65" s="240"/>
      <c r="C65" s="19">
        <v>2695</v>
      </c>
      <c r="D65" s="19">
        <v>2134</v>
      </c>
      <c r="E65" s="19">
        <v>1025</v>
      </c>
      <c r="F65" s="19">
        <v>1109</v>
      </c>
      <c r="G65" s="19">
        <v>561</v>
      </c>
      <c r="H65" s="19">
        <v>307</v>
      </c>
      <c r="I65" s="19">
        <v>254</v>
      </c>
    </row>
    <row r="66" spans="1:9" s="123" customFormat="1" ht="12" customHeight="1" x14ac:dyDescent="0.2">
      <c r="A66" s="240" t="s">
        <v>61</v>
      </c>
      <c r="B66" s="240"/>
      <c r="C66" s="19">
        <v>4522</v>
      </c>
      <c r="D66" s="19">
        <v>3370</v>
      </c>
      <c r="E66" s="19">
        <v>1642</v>
      </c>
      <c r="F66" s="19">
        <v>1728</v>
      </c>
      <c r="G66" s="19">
        <v>1152</v>
      </c>
      <c r="H66" s="19">
        <v>628</v>
      </c>
      <c r="I66" s="19">
        <v>524</v>
      </c>
    </row>
    <row r="67" spans="1:9" s="123" customFormat="1" ht="12" customHeight="1" x14ac:dyDescent="0.2">
      <c r="A67" s="242" t="s">
        <v>62</v>
      </c>
      <c r="B67" s="242"/>
      <c r="C67" s="25">
        <v>3491</v>
      </c>
      <c r="D67" s="25">
        <v>2358</v>
      </c>
      <c r="E67" s="25">
        <v>1113</v>
      </c>
      <c r="F67" s="25">
        <v>1245</v>
      </c>
      <c r="G67" s="25">
        <v>1133</v>
      </c>
      <c r="H67" s="25">
        <v>602</v>
      </c>
      <c r="I67" s="25">
        <v>531</v>
      </c>
    </row>
    <row r="68" spans="1:9" s="123" customFormat="1" ht="1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s="123" customFormat="1" ht="12" customHeight="1" x14ac:dyDescent="0.2">
      <c r="A69" s="243" t="s">
        <v>63</v>
      </c>
      <c r="B69" s="243"/>
      <c r="C69" s="16">
        <v>154938</v>
      </c>
      <c r="D69" s="16">
        <v>103358</v>
      </c>
      <c r="E69" s="16">
        <v>48874</v>
      </c>
      <c r="F69" s="16">
        <v>54484</v>
      </c>
      <c r="G69" s="16">
        <v>51580</v>
      </c>
      <c r="H69" s="16">
        <v>26394</v>
      </c>
      <c r="I69" s="16">
        <v>25186</v>
      </c>
    </row>
    <row r="70" spans="1:9" s="123" customFormat="1" ht="12" customHeight="1" x14ac:dyDescent="0.2">
      <c r="A70" s="240" t="s">
        <v>64</v>
      </c>
      <c r="B70" s="240"/>
      <c r="C70" s="19">
        <v>4554</v>
      </c>
      <c r="D70" s="19">
        <v>3035</v>
      </c>
      <c r="E70" s="19">
        <v>1380</v>
      </c>
      <c r="F70" s="19">
        <v>1655</v>
      </c>
      <c r="G70" s="19">
        <v>1519</v>
      </c>
      <c r="H70" s="19">
        <v>779</v>
      </c>
      <c r="I70" s="19">
        <v>740</v>
      </c>
    </row>
    <row r="71" spans="1:9" s="123" customFormat="1" ht="12" customHeight="1" x14ac:dyDescent="0.2">
      <c r="A71" s="240" t="s">
        <v>65</v>
      </c>
      <c r="B71" s="240"/>
      <c r="C71" s="19">
        <v>1390</v>
      </c>
      <c r="D71" s="19">
        <v>1239</v>
      </c>
      <c r="E71" s="19">
        <v>586</v>
      </c>
      <c r="F71" s="19">
        <v>653</v>
      </c>
      <c r="G71" s="19">
        <v>151</v>
      </c>
      <c r="H71" s="19">
        <v>82</v>
      </c>
      <c r="I71" s="19">
        <v>69</v>
      </c>
    </row>
    <row r="72" spans="1:9" s="123" customFormat="1" ht="12" customHeight="1" x14ac:dyDescent="0.2">
      <c r="A72" s="240" t="s">
        <v>66</v>
      </c>
      <c r="B72" s="240"/>
      <c r="C72" s="19">
        <v>351</v>
      </c>
      <c r="D72" s="19">
        <v>304</v>
      </c>
      <c r="E72" s="19">
        <v>143</v>
      </c>
      <c r="F72" s="19">
        <v>161</v>
      </c>
      <c r="G72" s="19">
        <v>47</v>
      </c>
      <c r="H72" s="19">
        <v>26</v>
      </c>
      <c r="I72" s="19">
        <v>21</v>
      </c>
    </row>
    <row r="73" spans="1:9" s="123" customFormat="1" ht="12" customHeight="1" x14ac:dyDescent="0.2">
      <c r="A73" s="240" t="s">
        <v>67</v>
      </c>
      <c r="B73" s="240"/>
      <c r="C73" s="19">
        <v>938</v>
      </c>
      <c r="D73" s="19">
        <v>827</v>
      </c>
      <c r="E73" s="19">
        <v>385</v>
      </c>
      <c r="F73" s="19">
        <v>442</v>
      </c>
      <c r="G73" s="19">
        <v>111</v>
      </c>
      <c r="H73" s="19">
        <v>70</v>
      </c>
      <c r="I73" s="19">
        <v>41</v>
      </c>
    </row>
    <row r="74" spans="1:9" s="123" customFormat="1" ht="12" customHeight="1" x14ac:dyDescent="0.2">
      <c r="A74" s="240" t="s">
        <v>68</v>
      </c>
      <c r="B74" s="240"/>
      <c r="C74" s="19">
        <v>313</v>
      </c>
      <c r="D74" s="19">
        <v>269</v>
      </c>
      <c r="E74" s="19">
        <v>120</v>
      </c>
      <c r="F74" s="19">
        <v>149</v>
      </c>
      <c r="G74" s="19">
        <v>44</v>
      </c>
      <c r="H74" s="19">
        <v>28</v>
      </c>
      <c r="I74" s="19">
        <v>16</v>
      </c>
    </row>
    <row r="75" spans="1:9" s="123" customFormat="1" ht="12" customHeight="1" x14ac:dyDescent="0.2">
      <c r="A75" s="240" t="s">
        <v>69</v>
      </c>
      <c r="B75" s="240"/>
      <c r="C75" s="19">
        <v>1510</v>
      </c>
      <c r="D75" s="19">
        <v>1260</v>
      </c>
      <c r="E75" s="19">
        <v>609</v>
      </c>
      <c r="F75" s="19">
        <v>651</v>
      </c>
      <c r="G75" s="19">
        <v>250</v>
      </c>
      <c r="H75" s="19">
        <v>122</v>
      </c>
      <c r="I75" s="19">
        <v>128</v>
      </c>
    </row>
    <row r="76" spans="1:9" s="123" customFormat="1" ht="12" customHeight="1" x14ac:dyDescent="0.2">
      <c r="A76" s="240" t="s">
        <v>70</v>
      </c>
      <c r="B76" s="240"/>
      <c r="C76" s="19">
        <v>619</v>
      </c>
      <c r="D76" s="19">
        <v>525</v>
      </c>
      <c r="E76" s="19">
        <v>262</v>
      </c>
      <c r="F76" s="19">
        <v>263</v>
      </c>
      <c r="G76" s="19">
        <v>94</v>
      </c>
      <c r="H76" s="19">
        <v>51</v>
      </c>
      <c r="I76" s="19">
        <v>43</v>
      </c>
    </row>
    <row r="77" spans="1:9" s="123" customFormat="1" ht="12" customHeight="1" x14ac:dyDescent="0.2">
      <c r="A77" s="240" t="s">
        <v>71</v>
      </c>
      <c r="B77" s="240"/>
      <c r="C77" s="19">
        <v>2801</v>
      </c>
      <c r="D77" s="19">
        <v>2169</v>
      </c>
      <c r="E77" s="19">
        <v>1020</v>
      </c>
      <c r="F77" s="19">
        <v>1149</v>
      </c>
      <c r="G77" s="19">
        <v>632</v>
      </c>
      <c r="H77" s="19">
        <v>350</v>
      </c>
      <c r="I77" s="19">
        <v>282</v>
      </c>
    </row>
    <row r="78" spans="1:9" s="123" customFormat="1" ht="12" customHeight="1" x14ac:dyDescent="0.2">
      <c r="A78" s="240" t="s">
        <v>73</v>
      </c>
      <c r="B78" s="240"/>
      <c r="C78" s="19">
        <v>930</v>
      </c>
      <c r="D78" s="19">
        <v>505</v>
      </c>
      <c r="E78" s="19">
        <v>243</v>
      </c>
      <c r="F78" s="19">
        <v>262</v>
      </c>
      <c r="G78" s="19">
        <v>425</v>
      </c>
      <c r="H78" s="19">
        <v>229</v>
      </c>
      <c r="I78" s="19">
        <v>196</v>
      </c>
    </row>
    <row r="79" spans="1:9" s="123" customFormat="1" ht="12" customHeight="1" x14ac:dyDescent="0.2">
      <c r="A79" s="240" t="s">
        <v>75</v>
      </c>
      <c r="B79" s="240"/>
      <c r="C79" s="19">
        <v>474</v>
      </c>
      <c r="D79" s="19">
        <v>351</v>
      </c>
      <c r="E79" s="19">
        <v>168</v>
      </c>
      <c r="F79" s="19">
        <v>183</v>
      </c>
      <c r="G79" s="19">
        <v>123</v>
      </c>
      <c r="H79" s="19">
        <v>79</v>
      </c>
      <c r="I79" s="19">
        <v>44</v>
      </c>
    </row>
    <row r="80" spans="1:9" s="123" customFormat="1" ht="12" customHeight="1" x14ac:dyDescent="0.2">
      <c r="A80" s="240" t="s">
        <v>76</v>
      </c>
      <c r="B80" s="240"/>
      <c r="C80" s="19">
        <v>790</v>
      </c>
      <c r="D80" s="19">
        <v>647</v>
      </c>
      <c r="E80" s="19">
        <v>311</v>
      </c>
      <c r="F80" s="19">
        <v>336</v>
      </c>
      <c r="G80" s="19">
        <v>143</v>
      </c>
      <c r="H80" s="19">
        <v>74</v>
      </c>
      <c r="I80" s="19">
        <v>69</v>
      </c>
    </row>
    <row r="81" spans="1:9" s="123" customFormat="1" ht="12" customHeight="1" x14ac:dyDescent="0.2">
      <c r="A81" s="240" t="s">
        <v>77</v>
      </c>
      <c r="B81" s="240"/>
      <c r="C81" s="19">
        <v>1585</v>
      </c>
      <c r="D81" s="19">
        <v>1123</v>
      </c>
      <c r="E81" s="19">
        <v>542</v>
      </c>
      <c r="F81" s="19">
        <v>581</v>
      </c>
      <c r="G81" s="19">
        <v>462</v>
      </c>
      <c r="H81" s="19">
        <v>253</v>
      </c>
      <c r="I81" s="19">
        <v>209</v>
      </c>
    </row>
    <row r="82" spans="1:9" s="123" customFormat="1" ht="12" customHeight="1" x14ac:dyDescent="0.2">
      <c r="A82" s="240" t="s">
        <v>80</v>
      </c>
      <c r="B82" s="240"/>
      <c r="C82" s="19">
        <v>2404</v>
      </c>
      <c r="D82" s="19">
        <v>1693</v>
      </c>
      <c r="E82" s="19">
        <v>807</v>
      </c>
      <c r="F82" s="19">
        <v>886</v>
      </c>
      <c r="G82" s="19">
        <v>711</v>
      </c>
      <c r="H82" s="19">
        <v>371</v>
      </c>
      <c r="I82" s="19">
        <v>340</v>
      </c>
    </row>
    <row r="83" spans="1:9" s="123" customFormat="1" ht="12" customHeight="1" x14ac:dyDescent="0.2">
      <c r="A83" s="240" t="s">
        <v>81</v>
      </c>
      <c r="B83" s="240"/>
      <c r="C83" s="19">
        <v>6717</v>
      </c>
      <c r="D83" s="19">
        <v>5961</v>
      </c>
      <c r="E83" s="19">
        <v>2905</v>
      </c>
      <c r="F83" s="19">
        <v>3056</v>
      </c>
      <c r="G83" s="19">
        <v>756</v>
      </c>
      <c r="H83" s="19">
        <v>400</v>
      </c>
      <c r="I83" s="19">
        <v>356</v>
      </c>
    </row>
    <row r="84" spans="1:9" s="123" customFormat="1" ht="12" customHeight="1" x14ac:dyDescent="0.2">
      <c r="A84" s="240" t="s">
        <v>84</v>
      </c>
      <c r="B84" s="240"/>
      <c r="C84" s="19">
        <v>4400</v>
      </c>
      <c r="D84" s="19">
        <v>3048</v>
      </c>
      <c r="E84" s="19">
        <v>1371</v>
      </c>
      <c r="F84" s="19">
        <v>1677</v>
      </c>
      <c r="G84" s="19">
        <v>1352</v>
      </c>
      <c r="H84" s="19">
        <v>681</v>
      </c>
      <c r="I84" s="19">
        <v>671</v>
      </c>
    </row>
    <row r="85" spans="1:9" s="123" customFormat="1" ht="12" customHeight="1" x14ac:dyDescent="0.2">
      <c r="A85" s="240" t="s">
        <v>87</v>
      </c>
      <c r="B85" s="240"/>
      <c r="C85" s="19">
        <v>4903</v>
      </c>
      <c r="D85" s="19">
        <v>3159</v>
      </c>
      <c r="E85" s="19">
        <v>1533</v>
      </c>
      <c r="F85" s="19">
        <v>1626</v>
      </c>
      <c r="G85" s="19">
        <v>1744</v>
      </c>
      <c r="H85" s="19">
        <v>853</v>
      </c>
      <c r="I85" s="19">
        <v>891</v>
      </c>
    </row>
    <row r="86" spans="1:9" s="123" customFormat="1" ht="12" customHeight="1" x14ac:dyDescent="0.2">
      <c r="A86" s="240" t="s">
        <v>88</v>
      </c>
      <c r="B86" s="240"/>
      <c r="C86" s="19">
        <v>2186</v>
      </c>
      <c r="D86" s="19">
        <v>1901</v>
      </c>
      <c r="E86" s="19">
        <v>911</v>
      </c>
      <c r="F86" s="19">
        <v>990</v>
      </c>
      <c r="G86" s="19">
        <v>285</v>
      </c>
      <c r="H86" s="19">
        <v>148</v>
      </c>
      <c r="I86" s="19">
        <v>137</v>
      </c>
    </row>
    <row r="87" spans="1:9" s="123" customFormat="1" ht="12" customHeight="1" x14ac:dyDescent="0.2">
      <c r="A87" s="240" t="s">
        <v>90</v>
      </c>
      <c r="B87" s="240"/>
      <c r="C87" s="19">
        <v>1483</v>
      </c>
      <c r="D87" s="19">
        <v>1204</v>
      </c>
      <c r="E87" s="19">
        <v>567</v>
      </c>
      <c r="F87" s="19">
        <v>637</v>
      </c>
      <c r="G87" s="19">
        <v>279</v>
      </c>
      <c r="H87" s="19">
        <v>133</v>
      </c>
      <c r="I87" s="19">
        <v>146</v>
      </c>
    </row>
    <row r="88" spans="1:9" s="123" customFormat="1" ht="12" customHeight="1" x14ac:dyDescent="0.2">
      <c r="A88" s="240" t="s">
        <v>91</v>
      </c>
      <c r="B88" s="240"/>
      <c r="C88" s="19">
        <v>587</v>
      </c>
      <c r="D88" s="19">
        <v>491</v>
      </c>
      <c r="E88" s="19">
        <v>239</v>
      </c>
      <c r="F88" s="19">
        <v>252</v>
      </c>
      <c r="G88" s="19">
        <v>96</v>
      </c>
      <c r="H88" s="19">
        <v>48</v>
      </c>
      <c r="I88" s="19">
        <v>48</v>
      </c>
    </row>
    <row r="89" spans="1:9" s="123" customFormat="1" ht="12" customHeight="1" x14ac:dyDescent="0.2">
      <c r="A89" s="240" t="s">
        <v>92</v>
      </c>
      <c r="B89" s="240"/>
      <c r="C89" s="19">
        <v>468</v>
      </c>
      <c r="D89" s="19">
        <v>312</v>
      </c>
      <c r="E89" s="19">
        <v>162</v>
      </c>
      <c r="F89" s="19">
        <v>150</v>
      </c>
      <c r="G89" s="19">
        <v>156</v>
      </c>
      <c r="H89" s="19">
        <v>75</v>
      </c>
      <c r="I89" s="19">
        <v>81</v>
      </c>
    </row>
    <row r="90" spans="1:9" s="123" customFormat="1" ht="12" customHeight="1" x14ac:dyDescent="0.2">
      <c r="A90" s="240" t="s">
        <v>93</v>
      </c>
      <c r="B90" s="240"/>
      <c r="C90" s="19">
        <v>1398</v>
      </c>
      <c r="D90" s="19">
        <v>1079</v>
      </c>
      <c r="E90" s="19">
        <v>507</v>
      </c>
      <c r="F90" s="19">
        <v>572</v>
      </c>
      <c r="G90" s="19">
        <v>319</v>
      </c>
      <c r="H90" s="19">
        <v>168</v>
      </c>
      <c r="I90" s="19">
        <v>151</v>
      </c>
    </row>
    <row r="91" spans="1:9" s="123" customFormat="1" ht="12" customHeight="1" x14ac:dyDescent="0.2">
      <c r="A91" s="240" t="s">
        <v>94</v>
      </c>
      <c r="B91" s="240"/>
      <c r="C91" s="19">
        <v>1757</v>
      </c>
      <c r="D91" s="19">
        <v>1131</v>
      </c>
      <c r="E91" s="19">
        <v>534</v>
      </c>
      <c r="F91" s="19">
        <v>597</v>
      </c>
      <c r="G91" s="19">
        <v>626</v>
      </c>
      <c r="H91" s="19">
        <v>316</v>
      </c>
      <c r="I91" s="19">
        <v>310</v>
      </c>
    </row>
    <row r="92" spans="1:9" s="123" customFormat="1" ht="12" customHeight="1" x14ac:dyDescent="0.2">
      <c r="A92" s="240" t="s">
        <v>95</v>
      </c>
      <c r="B92" s="240"/>
      <c r="C92" s="19">
        <v>63629</v>
      </c>
      <c r="D92" s="19">
        <v>37986</v>
      </c>
      <c r="E92" s="19">
        <v>17796</v>
      </c>
      <c r="F92" s="19">
        <v>20190</v>
      </c>
      <c r="G92" s="19">
        <v>25643</v>
      </c>
      <c r="H92" s="19">
        <v>12977</v>
      </c>
      <c r="I92" s="19">
        <v>12666</v>
      </c>
    </row>
    <row r="93" spans="1:9" s="123" customFormat="1" ht="12" customHeight="1" x14ac:dyDescent="0.2">
      <c r="A93" s="240" t="s">
        <v>96</v>
      </c>
      <c r="B93" s="240"/>
      <c r="C93" s="19">
        <v>1622</v>
      </c>
      <c r="D93" s="19">
        <v>1222</v>
      </c>
      <c r="E93" s="19">
        <v>562</v>
      </c>
      <c r="F93" s="19">
        <v>660</v>
      </c>
      <c r="G93" s="19">
        <v>400</v>
      </c>
      <c r="H93" s="19">
        <v>202</v>
      </c>
      <c r="I93" s="19">
        <v>198</v>
      </c>
    </row>
    <row r="94" spans="1:9" s="123" customFormat="1" ht="12" customHeight="1" x14ac:dyDescent="0.2">
      <c r="A94" s="240" t="s">
        <v>97</v>
      </c>
      <c r="B94" s="240"/>
      <c r="C94" s="19">
        <v>1373</v>
      </c>
      <c r="D94" s="19">
        <v>1071</v>
      </c>
      <c r="E94" s="19">
        <v>518</v>
      </c>
      <c r="F94" s="19">
        <v>553</v>
      </c>
      <c r="G94" s="19">
        <v>302</v>
      </c>
      <c r="H94" s="19">
        <v>167</v>
      </c>
      <c r="I94" s="19">
        <v>135</v>
      </c>
    </row>
    <row r="95" spans="1:9" s="123" customFormat="1" ht="12" customHeight="1" x14ac:dyDescent="0.2">
      <c r="A95" s="240" t="s">
        <v>99</v>
      </c>
      <c r="B95" s="240"/>
      <c r="C95" s="19">
        <v>6799</v>
      </c>
      <c r="D95" s="19">
        <v>3661</v>
      </c>
      <c r="E95" s="19">
        <v>1663</v>
      </c>
      <c r="F95" s="19">
        <v>1998</v>
      </c>
      <c r="G95" s="19">
        <v>3138</v>
      </c>
      <c r="H95" s="19">
        <v>1543</v>
      </c>
      <c r="I95" s="19">
        <v>1595</v>
      </c>
    </row>
    <row r="96" spans="1:9" s="123" customFormat="1" ht="12" customHeight="1" x14ac:dyDescent="0.2">
      <c r="A96" s="240" t="s">
        <v>101</v>
      </c>
      <c r="B96" s="240"/>
      <c r="C96" s="19">
        <v>1785</v>
      </c>
      <c r="D96" s="19">
        <v>1110</v>
      </c>
      <c r="E96" s="19">
        <v>542</v>
      </c>
      <c r="F96" s="19">
        <v>568</v>
      </c>
      <c r="G96" s="19">
        <v>675</v>
      </c>
      <c r="H96" s="19">
        <v>353</v>
      </c>
      <c r="I96" s="19">
        <v>322</v>
      </c>
    </row>
    <row r="97" spans="1:9" s="123" customFormat="1" ht="12" customHeight="1" x14ac:dyDescent="0.2">
      <c r="A97" s="240" t="s">
        <v>102</v>
      </c>
      <c r="B97" s="240"/>
      <c r="C97" s="19">
        <v>1389</v>
      </c>
      <c r="D97" s="19">
        <v>1172</v>
      </c>
      <c r="E97" s="19">
        <v>592</v>
      </c>
      <c r="F97" s="19">
        <v>580</v>
      </c>
      <c r="G97" s="19">
        <v>217</v>
      </c>
      <c r="H97" s="19">
        <v>107</v>
      </c>
      <c r="I97" s="19">
        <v>110</v>
      </c>
    </row>
    <row r="98" spans="1:9" s="123" customFormat="1" ht="12" customHeight="1" x14ac:dyDescent="0.2">
      <c r="A98" s="240" t="s">
        <v>103</v>
      </c>
      <c r="B98" s="240"/>
      <c r="C98" s="19">
        <v>293</v>
      </c>
      <c r="D98" s="19">
        <v>253</v>
      </c>
      <c r="E98" s="19">
        <v>121</v>
      </c>
      <c r="F98" s="19">
        <v>132</v>
      </c>
      <c r="G98" s="19">
        <v>40</v>
      </c>
      <c r="H98" s="19">
        <v>22</v>
      </c>
      <c r="I98" s="19">
        <v>18</v>
      </c>
    </row>
    <row r="99" spans="1:9" s="123" customFormat="1" ht="12" customHeight="1" x14ac:dyDescent="0.2">
      <c r="A99" s="240" t="s">
        <v>338</v>
      </c>
      <c r="B99" s="240"/>
      <c r="C99" s="19">
        <v>4729</v>
      </c>
      <c r="D99" s="19">
        <v>3827</v>
      </c>
      <c r="E99" s="19">
        <v>1898</v>
      </c>
      <c r="F99" s="19">
        <v>1929</v>
      </c>
      <c r="G99" s="19">
        <v>902</v>
      </c>
      <c r="H99" s="19">
        <v>497</v>
      </c>
      <c r="I99" s="19">
        <v>405</v>
      </c>
    </row>
    <row r="100" spans="1:9" s="123" customFormat="1" ht="12" customHeight="1" x14ac:dyDescent="0.2">
      <c r="A100" s="240" t="s">
        <v>105</v>
      </c>
      <c r="B100" s="240"/>
      <c r="C100" s="19">
        <v>713</v>
      </c>
      <c r="D100" s="19">
        <v>412</v>
      </c>
      <c r="E100" s="19">
        <v>199</v>
      </c>
      <c r="F100" s="19">
        <v>213</v>
      </c>
      <c r="G100" s="19">
        <v>301</v>
      </c>
      <c r="H100" s="19">
        <v>161</v>
      </c>
      <c r="I100" s="19">
        <v>140</v>
      </c>
    </row>
    <row r="101" spans="1:9" s="123" customFormat="1" ht="12" customHeight="1" x14ac:dyDescent="0.2">
      <c r="A101" s="240" t="s">
        <v>106</v>
      </c>
      <c r="B101" s="240"/>
      <c r="C101" s="19">
        <v>805</v>
      </c>
      <c r="D101" s="19">
        <v>632</v>
      </c>
      <c r="E101" s="19">
        <v>277</v>
      </c>
      <c r="F101" s="19">
        <v>355</v>
      </c>
      <c r="G101" s="19">
        <v>173</v>
      </c>
      <c r="H101" s="19">
        <v>91</v>
      </c>
      <c r="I101" s="19">
        <v>82</v>
      </c>
    </row>
    <row r="102" spans="1:9" s="123" customFormat="1" ht="12" customHeight="1" x14ac:dyDescent="0.2">
      <c r="A102" s="240" t="s">
        <v>107</v>
      </c>
      <c r="B102" s="240"/>
      <c r="C102" s="19">
        <v>328</v>
      </c>
      <c r="D102" s="19">
        <v>275</v>
      </c>
      <c r="E102" s="19">
        <v>130</v>
      </c>
      <c r="F102" s="19">
        <v>145</v>
      </c>
      <c r="G102" s="19">
        <v>53</v>
      </c>
      <c r="H102" s="19">
        <v>26</v>
      </c>
      <c r="I102" s="19">
        <v>27</v>
      </c>
    </row>
    <row r="103" spans="1:9" s="123" customFormat="1" ht="12" customHeight="1" x14ac:dyDescent="0.2">
      <c r="A103" s="240" t="s">
        <v>108</v>
      </c>
      <c r="B103" s="240"/>
      <c r="C103" s="19">
        <v>850</v>
      </c>
      <c r="D103" s="19">
        <v>730</v>
      </c>
      <c r="E103" s="19">
        <v>352</v>
      </c>
      <c r="F103" s="19">
        <v>378</v>
      </c>
      <c r="G103" s="19">
        <v>120</v>
      </c>
      <c r="H103" s="19">
        <v>62</v>
      </c>
      <c r="I103" s="19">
        <v>58</v>
      </c>
    </row>
    <row r="104" spans="1:9" s="123" customFormat="1" ht="12" customHeight="1" x14ac:dyDescent="0.2">
      <c r="A104" s="240" t="s">
        <v>109</v>
      </c>
      <c r="B104" s="240"/>
      <c r="C104" s="19">
        <v>1526</v>
      </c>
      <c r="D104" s="19">
        <v>1262</v>
      </c>
      <c r="E104" s="19">
        <v>597</v>
      </c>
      <c r="F104" s="19">
        <v>665</v>
      </c>
      <c r="G104" s="19">
        <v>264</v>
      </c>
      <c r="H104" s="19">
        <v>121</v>
      </c>
      <c r="I104" s="19">
        <v>143</v>
      </c>
    </row>
    <row r="105" spans="1:9" s="123" customFormat="1" ht="12" customHeight="1" x14ac:dyDescent="0.2">
      <c r="A105" s="240" t="s">
        <v>110</v>
      </c>
      <c r="B105" s="240"/>
      <c r="C105" s="19">
        <v>4853</v>
      </c>
      <c r="D105" s="19">
        <v>1866</v>
      </c>
      <c r="E105" s="19">
        <v>906</v>
      </c>
      <c r="F105" s="19">
        <v>960</v>
      </c>
      <c r="G105" s="19">
        <v>2987</v>
      </c>
      <c r="H105" s="19">
        <v>1637</v>
      </c>
      <c r="I105" s="19">
        <v>1350</v>
      </c>
    </row>
    <row r="106" spans="1:9" s="123" customFormat="1" ht="12" customHeight="1" x14ac:dyDescent="0.2">
      <c r="A106" s="240" t="s">
        <v>111</v>
      </c>
      <c r="B106" s="240"/>
      <c r="C106" s="19">
        <v>1958</v>
      </c>
      <c r="D106" s="19">
        <v>1629</v>
      </c>
      <c r="E106" s="19">
        <v>798</v>
      </c>
      <c r="F106" s="19">
        <v>831</v>
      </c>
      <c r="G106" s="19">
        <v>329</v>
      </c>
      <c r="H106" s="19">
        <v>159</v>
      </c>
      <c r="I106" s="19">
        <v>170</v>
      </c>
    </row>
    <row r="107" spans="1:9" s="123" customFormat="1" ht="12" customHeight="1" x14ac:dyDescent="0.2">
      <c r="A107" s="240" t="s">
        <v>113</v>
      </c>
      <c r="B107" s="240"/>
      <c r="C107" s="19">
        <v>1717</v>
      </c>
      <c r="D107" s="19">
        <v>1243</v>
      </c>
      <c r="E107" s="19">
        <v>584</v>
      </c>
      <c r="F107" s="19">
        <v>659</v>
      </c>
      <c r="G107" s="19">
        <v>474</v>
      </c>
      <c r="H107" s="19">
        <v>241</v>
      </c>
      <c r="I107" s="19">
        <v>233</v>
      </c>
    </row>
    <row r="108" spans="1:9" s="123" customFormat="1" ht="12" customHeight="1" x14ac:dyDescent="0.2">
      <c r="A108" s="240" t="s">
        <v>114</v>
      </c>
      <c r="B108" s="240"/>
      <c r="C108" s="19">
        <v>1355</v>
      </c>
      <c r="D108" s="19">
        <v>1059</v>
      </c>
      <c r="E108" s="19">
        <v>486</v>
      </c>
      <c r="F108" s="19">
        <v>573</v>
      </c>
      <c r="G108" s="19">
        <v>296</v>
      </c>
      <c r="H108" s="19">
        <v>166</v>
      </c>
      <c r="I108" s="19">
        <v>130</v>
      </c>
    </row>
    <row r="109" spans="1:9" s="123" customFormat="1" ht="12" customHeight="1" x14ac:dyDescent="0.2">
      <c r="A109" s="240" t="s">
        <v>117</v>
      </c>
      <c r="B109" s="240"/>
      <c r="C109" s="19">
        <v>2276</v>
      </c>
      <c r="D109" s="19">
        <v>1522</v>
      </c>
      <c r="E109" s="19">
        <v>716</v>
      </c>
      <c r="F109" s="19">
        <v>806</v>
      </c>
      <c r="G109" s="19">
        <v>754</v>
      </c>
      <c r="H109" s="19">
        <v>353</v>
      </c>
      <c r="I109" s="19">
        <v>401</v>
      </c>
    </row>
    <row r="110" spans="1:9" s="123" customFormat="1" ht="12" customHeight="1" x14ac:dyDescent="0.2">
      <c r="A110" s="240" t="s">
        <v>121</v>
      </c>
      <c r="B110" s="240"/>
      <c r="C110" s="19">
        <v>2183</v>
      </c>
      <c r="D110" s="19">
        <v>1349</v>
      </c>
      <c r="E110" s="19">
        <v>598</v>
      </c>
      <c r="F110" s="19">
        <v>751</v>
      </c>
      <c r="G110" s="19">
        <v>834</v>
      </c>
      <c r="H110" s="19">
        <v>396</v>
      </c>
      <c r="I110" s="19">
        <v>438</v>
      </c>
    </row>
    <row r="111" spans="1:9" s="123" customFormat="1" ht="12" customHeight="1" x14ac:dyDescent="0.2">
      <c r="A111" s="240" t="s">
        <v>122</v>
      </c>
      <c r="B111" s="240"/>
      <c r="C111" s="19">
        <v>3087</v>
      </c>
      <c r="D111" s="19">
        <v>2261</v>
      </c>
      <c r="E111" s="19">
        <v>1089</v>
      </c>
      <c r="F111" s="19">
        <v>1172</v>
      </c>
      <c r="G111" s="19">
        <v>826</v>
      </c>
      <c r="H111" s="19">
        <v>449</v>
      </c>
      <c r="I111" s="19">
        <v>377</v>
      </c>
    </row>
    <row r="112" spans="1:9" s="123" customFormat="1" ht="12" customHeight="1" x14ac:dyDescent="0.2">
      <c r="A112" s="240" t="s">
        <v>392</v>
      </c>
      <c r="B112" s="245"/>
      <c r="C112" s="19">
        <v>3126</v>
      </c>
      <c r="D112" s="19">
        <v>2345</v>
      </c>
      <c r="E112" s="19">
        <v>1106</v>
      </c>
      <c r="F112" s="19">
        <v>1239</v>
      </c>
      <c r="G112" s="19">
        <v>781</v>
      </c>
      <c r="H112" s="19">
        <v>422</v>
      </c>
      <c r="I112" s="19">
        <v>359</v>
      </c>
    </row>
    <row r="113" spans="1:9" s="123" customFormat="1" ht="12" customHeight="1" x14ac:dyDescent="0.2">
      <c r="A113" s="240" t="s">
        <v>396</v>
      </c>
      <c r="B113" s="245"/>
      <c r="C113" s="19">
        <v>3005</v>
      </c>
      <c r="D113" s="19">
        <v>2091</v>
      </c>
      <c r="E113" s="19">
        <v>1000</v>
      </c>
      <c r="F113" s="19">
        <v>1091</v>
      </c>
      <c r="G113" s="19">
        <v>914</v>
      </c>
      <c r="H113" s="19">
        <v>479</v>
      </c>
      <c r="I113" s="19">
        <v>435</v>
      </c>
    </row>
    <row r="114" spans="1:9" s="123" customFormat="1" ht="12" customHeight="1" x14ac:dyDescent="0.2">
      <c r="A114" s="240" t="s">
        <v>124</v>
      </c>
      <c r="B114" s="240"/>
      <c r="C114" s="19">
        <v>613</v>
      </c>
      <c r="D114" s="19">
        <v>493</v>
      </c>
      <c r="E114" s="19">
        <v>243</v>
      </c>
      <c r="F114" s="19">
        <v>250</v>
      </c>
      <c r="G114" s="19">
        <v>120</v>
      </c>
      <c r="H114" s="19">
        <v>58</v>
      </c>
      <c r="I114" s="19">
        <v>62</v>
      </c>
    </row>
    <row r="115" spans="1:9" s="123" customFormat="1" ht="12" customHeight="1" x14ac:dyDescent="0.2">
      <c r="A115" s="240" t="s">
        <v>125</v>
      </c>
      <c r="B115" s="240"/>
      <c r="C115" s="19">
        <v>1958</v>
      </c>
      <c r="D115" s="19">
        <v>1427</v>
      </c>
      <c r="E115" s="19">
        <v>672</v>
      </c>
      <c r="F115" s="19">
        <v>755</v>
      </c>
      <c r="G115" s="19">
        <v>531</v>
      </c>
      <c r="H115" s="19">
        <v>275</v>
      </c>
      <c r="I115" s="19">
        <v>256</v>
      </c>
    </row>
    <row r="116" spans="1:9" s="123" customFormat="1" ht="12" customHeight="1" x14ac:dyDescent="0.2">
      <c r="A116" s="244" t="s">
        <v>126</v>
      </c>
      <c r="B116" s="244"/>
      <c r="C116" s="25">
        <v>408</v>
      </c>
      <c r="D116" s="25">
        <v>227</v>
      </c>
      <c r="E116" s="25">
        <v>124</v>
      </c>
      <c r="F116" s="25">
        <v>103</v>
      </c>
      <c r="G116" s="25">
        <v>181</v>
      </c>
      <c r="H116" s="25">
        <v>94</v>
      </c>
      <c r="I116" s="25">
        <v>87</v>
      </c>
    </row>
    <row r="117" spans="1:9" s="123" customFormat="1" ht="12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</row>
    <row r="118" spans="1:9" s="123" customFormat="1" ht="12" customHeight="1" x14ac:dyDescent="0.2">
      <c r="A118" s="243" t="s">
        <v>127</v>
      </c>
      <c r="B118" s="243"/>
      <c r="C118" s="16">
        <v>64334</v>
      </c>
      <c r="D118" s="16">
        <v>47540</v>
      </c>
      <c r="E118" s="16">
        <v>22316</v>
      </c>
      <c r="F118" s="16">
        <v>25224</v>
      </c>
      <c r="G118" s="16">
        <v>16794</v>
      </c>
      <c r="H118" s="16">
        <v>8617</v>
      </c>
      <c r="I118" s="16">
        <v>8177</v>
      </c>
    </row>
    <row r="119" spans="1:9" s="123" customFormat="1" ht="12" customHeight="1" x14ac:dyDescent="0.2">
      <c r="A119" s="240" t="s">
        <v>128</v>
      </c>
      <c r="B119" s="240"/>
      <c r="C119" s="19">
        <v>5322</v>
      </c>
      <c r="D119" s="19">
        <v>3857</v>
      </c>
      <c r="E119" s="19">
        <v>1751</v>
      </c>
      <c r="F119" s="19">
        <v>2106</v>
      </c>
      <c r="G119" s="19">
        <v>1465</v>
      </c>
      <c r="H119" s="19">
        <v>738</v>
      </c>
      <c r="I119" s="19">
        <v>727</v>
      </c>
    </row>
    <row r="120" spans="1:9" s="123" customFormat="1" ht="12" customHeight="1" x14ac:dyDescent="0.2">
      <c r="A120" s="240" t="s">
        <v>130</v>
      </c>
      <c r="B120" s="240"/>
      <c r="C120" s="19">
        <v>436</v>
      </c>
      <c r="D120" s="19">
        <v>349</v>
      </c>
      <c r="E120" s="19">
        <v>158</v>
      </c>
      <c r="F120" s="19">
        <v>191</v>
      </c>
      <c r="G120" s="19">
        <v>87</v>
      </c>
      <c r="H120" s="19">
        <v>56</v>
      </c>
      <c r="I120" s="19">
        <v>31</v>
      </c>
    </row>
    <row r="121" spans="1:9" s="123" customFormat="1" ht="12" customHeight="1" x14ac:dyDescent="0.2">
      <c r="A121" s="240" t="s">
        <v>131</v>
      </c>
      <c r="B121" s="240"/>
      <c r="C121" s="19">
        <v>1619</v>
      </c>
      <c r="D121" s="19">
        <v>1221</v>
      </c>
      <c r="E121" s="19">
        <v>578</v>
      </c>
      <c r="F121" s="19">
        <v>643</v>
      </c>
      <c r="G121" s="19">
        <v>398</v>
      </c>
      <c r="H121" s="19">
        <v>210</v>
      </c>
      <c r="I121" s="19">
        <v>188</v>
      </c>
    </row>
    <row r="122" spans="1:9" s="123" customFormat="1" ht="12" customHeight="1" x14ac:dyDescent="0.2">
      <c r="A122" s="240" t="s">
        <v>134</v>
      </c>
      <c r="B122" s="240"/>
      <c r="C122" s="19">
        <v>1070</v>
      </c>
      <c r="D122" s="19">
        <v>954</v>
      </c>
      <c r="E122" s="19">
        <v>473</v>
      </c>
      <c r="F122" s="19">
        <v>481</v>
      </c>
      <c r="G122" s="19">
        <v>116</v>
      </c>
      <c r="H122" s="19">
        <v>70</v>
      </c>
      <c r="I122" s="19">
        <v>46</v>
      </c>
    </row>
    <row r="123" spans="1:9" s="123" customFormat="1" ht="12" customHeight="1" x14ac:dyDescent="0.2">
      <c r="A123" s="240" t="s">
        <v>137</v>
      </c>
      <c r="B123" s="240"/>
      <c r="C123" s="19">
        <v>2858</v>
      </c>
      <c r="D123" s="19">
        <v>2413</v>
      </c>
      <c r="E123" s="19">
        <v>1191</v>
      </c>
      <c r="F123" s="19">
        <v>1222</v>
      </c>
      <c r="G123" s="19">
        <v>445</v>
      </c>
      <c r="H123" s="19">
        <v>227</v>
      </c>
      <c r="I123" s="19">
        <v>218</v>
      </c>
    </row>
    <row r="124" spans="1:9" s="123" customFormat="1" ht="12" customHeight="1" x14ac:dyDescent="0.2">
      <c r="A124" s="240" t="s">
        <v>339</v>
      </c>
      <c r="B124" s="240"/>
      <c r="C124" s="19">
        <v>5024</v>
      </c>
      <c r="D124" s="19">
        <v>3858</v>
      </c>
      <c r="E124" s="19">
        <v>1871</v>
      </c>
      <c r="F124" s="19">
        <v>1987</v>
      </c>
      <c r="G124" s="19">
        <v>1166</v>
      </c>
      <c r="H124" s="19">
        <v>635</v>
      </c>
      <c r="I124" s="19">
        <v>531</v>
      </c>
    </row>
    <row r="125" spans="1:9" s="123" customFormat="1" ht="12" customHeight="1" x14ac:dyDescent="0.2">
      <c r="A125" s="240" t="s">
        <v>140</v>
      </c>
      <c r="B125" s="240"/>
      <c r="C125" s="19">
        <v>4831</v>
      </c>
      <c r="D125" s="19">
        <v>3881</v>
      </c>
      <c r="E125" s="19">
        <v>1901</v>
      </c>
      <c r="F125" s="19">
        <v>1980</v>
      </c>
      <c r="G125" s="19">
        <v>950</v>
      </c>
      <c r="H125" s="19">
        <v>497</v>
      </c>
      <c r="I125" s="19">
        <v>453</v>
      </c>
    </row>
    <row r="126" spans="1:9" s="123" customFormat="1" ht="12" customHeight="1" x14ac:dyDescent="0.2">
      <c r="A126" s="240" t="s">
        <v>144</v>
      </c>
      <c r="B126" s="240"/>
      <c r="C126" s="19">
        <v>1253</v>
      </c>
      <c r="D126" s="19">
        <v>885</v>
      </c>
      <c r="E126" s="19">
        <v>447</v>
      </c>
      <c r="F126" s="19">
        <v>438</v>
      </c>
      <c r="G126" s="19">
        <v>368</v>
      </c>
      <c r="H126" s="19">
        <v>222</v>
      </c>
      <c r="I126" s="19">
        <v>146</v>
      </c>
    </row>
    <row r="127" spans="1:9" s="123" customFormat="1" ht="12" customHeight="1" x14ac:dyDescent="0.2">
      <c r="A127" s="240" t="s">
        <v>145</v>
      </c>
      <c r="B127" s="240"/>
      <c r="C127" s="19">
        <v>16374</v>
      </c>
      <c r="D127" s="19">
        <v>10515</v>
      </c>
      <c r="E127" s="19">
        <v>4802</v>
      </c>
      <c r="F127" s="19">
        <v>5713</v>
      </c>
      <c r="G127" s="19">
        <v>5859</v>
      </c>
      <c r="H127" s="19">
        <v>2956</v>
      </c>
      <c r="I127" s="19">
        <v>2903</v>
      </c>
    </row>
    <row r="128" spans="1:9" s="123" customFormat="1" ht="12" customHeight="1" x14ac:dyDescent="0.2">
      <c r="A128" s="240" t="s">
        <v>146</v>
      </c>
      <c r="B128" s="240"/>
      <c r="C128" s="19">
        <v>6727</v>
      </c>
      <c r="D128" s="19">
        <v>5021</v>
      </c>
      <c r="E128" s="19">
        <v>2347</v>
      </c>
      <c r="F128" s="19">
        <v>2674</v>
      </c>
      <c r="G128" s="19">
        <v>1706</v>
      </c>
      <c r="H128" s="19">
        <v>896</v>
      </c>
      <c r="I128" s="19">
        <v>810</v>
      </c>
    </row>
    <row r="129" spans="1:9" s="123" customFormat="1" ht="12" customHeight="1" x14ac:dyDescent="0.2">
      <c r="A129" s="240" t="s">
        <v>148</v>
      </c>
      <c r="B129" s="240"/>
      <c r="C129" s="19">
        <v>201</v>
      </c>
      <c r="D129" s="19">
        <v>184</v>
      </c>
      <c r="E129" s="19">
        <v>89</v>
      </c>
      <c r="F129" s="19">
        <v>95</v>
      </c>
      <c r="G129" s="19">
        <v>17</v>
      </c>
      <c r="H129" s="19">
        <v>10</v>
      </c>
      <c r="I129" s="19">
        <v>7</v>
      </c>
    </row>
    <row r="130" spans="1:9" s="123" customFormat="1" ht="12" customHeight="1" x14ac:dyDescent="0.2">
      <c r="A130" s="240" t="s">
        <v>149</v>
      </c>
      <c r="B130" s="240"/>
      <c r="C130" s="19">
        <v>7321</v>
      </c>
      <c r="D130" s="19">
        <v>5487</v>
      </c>
      <c r="E130" s="19">
        <v>2495</v>
      </c>
      <c r="F130" s="19">
        <v>2992</v>
      </c>
      <c r="G130" s="19">
        <v>1834</v>
      </c>
      <c r="H130" s="19">
        <v>906</v>
      </c>
      <c r="I130" s="19">
        <v>928</v>
      </c>
    </row>
    <row r="131" spans="1:9" s="123" customFormat="1" ht="12" customHeight="1" x14ac:dyDescent="0.2">
      <c r="A131" s="240" t="s">
        <v>151</v>
      </c>
      <c r="B131" s="240"/>
      <c r="C131" s="19">
        <v>2572</v>
      </c>
      <c r="D131" s="19">
        <v>1801</v>
      </c>
      <c r="E131" s="19">
        <v>805</v>
      </c>
      <c r="F131" s="19">
        <v>996</v>
      </c>
      <c r="G131" s="19">
        <v>771</v>
      </c>
      <c r="H131" s="19">
        <v>383</v>
      </c>
      <c r="I131" s="19">
        <v>388</v>
      </c>
    </row>
    <row r="132" spans="1:9" s="123" customFormat="1" ht="12" customHeight="1" x14ac:dyDescent="0.2">
      <c r="A132" s="240" t="s">
        <v>152</v>
      </c>
      <c r="B132" s="240"/>
      <c r="C132" s="19">
        <v>663</v>
      </c>
      <c r="D132" s="19">
        <v>594</v>
      </c>
      <c r="E132" s="19">
        <v>303</v>
      </c>
      <c r="F132" s="19">
        <v>291</v>
      </c>
      <c r="G132" s="19">
        <v>69</v>
      </c>
      <c r="H132" s="19">
        <v>33</v>
      </c>
      <c r="I132" s="19">
        <v>36</v>
      </c>
    </row>
    <row r="133" spans="1:9" s="123" customFormat="1" ht="12" customHeight="1" x14ac:dyDescent="0.2">
      <c r="A133" s="240" t="s">
        <v>153</v>
      </c>
      <c r="B133" s="240"/>
      <c r="C133" s="19">
        <v>687</v>
      </c>
      <c r="D133" s="19">
        <v>541</v>
      </c>
      <c r="E133" s="19">
        <v>262</v>
      </c>
      <c r="F133" s="19">
        <v>279</v>
      </c>
      <c r="G133" s="19">
        <v>146</v>
      </c>
      <c r="H133" s="19">
        <v>74</v>
      </c>
      <c r="I133" s="19">
        <v>72</v>
      </c>
    </row>
    <row r="134" spans="1:9" s="123" customFormat="1" ht="12" customHeight="1" x14ac:dyDescent="0.2">
      <c r="A134" s="240" t="s">
        <v>155</v>
      </c>
      <c r="B134" s="240"/>
      <c r="C134" s="19">
        <v>522</v>
      </c>
      <c r="D134" s="19">
        <v>391</v>
      </c>
      <c r="E134" s="19">
        <v>209</v>
      </c>
      <c r="F134" s="19">
        <v>182</v>
      </c>
      <c r="G134" s="19">
        <v>131</v>
      </c>
      <c r="H134" s="19">
        <v>68</v>
      </c>
      <c r="I134" s="19">
        <v>63</v>
      </c>
    </row>
    <row r="135" spans="1:9" s="123" customFormat="1" ht="12" customHeight="1" x14ac:dyDescent="0.2">
      <c r="A135" s="240" t="s">
        <v>160</v>
      </c>
      <c r="B135" s="240"/>
      <c r="C135" s="19">
        <v>3393</v>
      </c>
      <c r="D135" s="19">
        <v>2500</v>
      </c>
      <c r="E135" s="19">
        <v>1178</v>
      </c>
      <c r="F135" s="19">
        <v>1322</v>
      </c>
      <c r="G135" s="19">
        <v>893</v>
      </c>
      <c r="H135" s="19">
        <v>448</v>
      </c>
      <c r="I135" s="19">
        <v>445</v>
      </c>
    </row>
    <row r="136" spans="1:9" s="123" customFormat="1" ht="12" customHeight="1" x14ac:dyDescent="0.2">
      <c r="A136" s="240" t="s">
        <v>353</v>
      </c>
      <c r="B136" s="240"/>
      <c r="C136" s="19">
        <v>2685</v>
      </c>
      <c r="D136" s="19">
        <v>2369</v>
      </c>
      <c r="E136" s="19">
        <v>1109</v>
      </c>
      <c r="F136" s="19">
        <v>1260</v>
      </c>
      <c r="G136" s="19">
        <v>316</v>
      </c>
      <c r="H136" s="19">
        <v>156</v>
      </c>
      <c r="I136" s="19">
        <v>160</v>
      </c>
    </row>
    <row r="137" spans="1:9" s="123" customFormat="1" ht="12" customHeight="1" x14ac:dyDescent="0.2">
      <c r="A137" s="227" t="s">
        <v>383</v>
      </c>
      <c r="B137" s="227"/>
      <c r="C137" s="25">
        <v>776</v>
      </c>
      <c r="D137" s="25">
        <v>719</v>
      </c>
      <c r="E137" s="25">
        <v>347</v>
      </c>
      <c r="F137" s="25">
        <v>372</v>
      </c>
      <c r="G137" s="25">
        <v>57</v>
      </c>
      <c r="H137" s="25">
        <v>32</v>
      </c>
      <c r="I137" s="25">
        <v>25</v>
      </c>
    </row>
    <row r="138" spans="1:9" s="123" customFormat="1" ht="12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</row>
    <row r="139" spans="1:9" s="123" customFormat="1" ht="12" customHeight="1" x14ac:dyDescent="0.2">
      <c r="A139" s="243" t="s">
        <v>165</v>
      </c>
      <c r="B139" s="243"/>
      <c r="C139" s="16">
        <v>5991</v>
      </c>
      <c r="D139" s="16">
        <v>5356</v>
      </c>
      <c r="E139" s="16">
        <v>2628</v>
      </c>
      <c r="F139" s="16">
        <v>2728</v>
      </c>
      <c r="G139" s="16">
        <v>635</v>
      </c>
      <c r="H139" s="16">
        <v>325</v>
      </c>
      <c r="I139" s="16">
        <v>310</v>
      </c>
    </row>
    <row r="140" spans="1:9" s="123" customFormat="1" ht="12" customHeight="1" x14ac:dyDescent="0.2">
      <c r="A140" s="240" t="s">
        <v>166</v>
      </c>
      <c r="B140" s="240"/>
      <c r="C140" s="19">
        <v>1534</v>
      </c>
      <c r="D140" s="19">
        <v>1373</v>
      </c>
      <c r="E140" s="19">
        <v>668</v>
      </c>
      <c r="F140" s="19">
        <v>705</v>
      </c>
      <c r="G140" s="19">
        <v>161</v>
      </c>
      <c r="H140" s="19">
        <v>83</v>
      </c>
      <c r="I140" s="19">
        <v>78</v>
      </c>
    </row>
    <row r="141" spans="1:9" s="123" customFormat="1" ht="12" customHeight="1" x14ac:dyDescent="0.2">
      <c r="A141" s="240" t="s">
        <v>167</v>
      </c>
      <c r="B141" s="240"/>
      <c r="C141" s="19">
        <v>47</v>
      </c>
      <c r="D141" s="19">
        <v>44</v>
      </c>
      <c r="E141" s="19">
        <v>27</v>
      </c>
      <c r="F141" s="19">
        <v>17</v>
      </c>
      <c r="G141" s="19">
        <v>3</v>
      </c>
      <c r="H141" s="19">
        <v>2</v>
      </c>
      <c r="I141" s="19">
        <v>1</v>
      </c>
    </row>
    <row r="142" spans="1:9" s="123" customFormat="1" ht="12" customHeight="1" x14ac:dyDescent="0.2">
      <c r="A142" s="240" t="s">
        <v>168</v>
      </c>
      <c r="B142" s="240"/>
      <c r="C142" s="19">
        <v>49</v>
      </c>
      <c r="D142" s="19">
        <v>42</v>
      </c>
      <c r="E142" s="19">
        <v>25</v>
      </c>
      <c r="F142" s="19">
        <v>17</v>
      </c>
      <c r="G142" s="19">
        <v>7</v>
      </c>
      <c r="H142" s="19">
        <v>4</v>
      </c>
      <c r="I142" s="19">
        <v>3</v>
      </c>
    </row>
    <row r="143" spans="1:9" s="123" customFormat="1" ht="12" customHeight="1" x14ac:dyDescent="0.2">
      <c r="A143" s="240" t="s">
        <v>169</v>
      </c>
      <c r="B143" s="240"/>
      <c r="C143" s="19">
        <v>37</v>
      </c>
      <c r="D143" s="19">
        <v>35</v>
      </c>
      <c r="E143" s="19">
        <v>22</v>
      </c>
      <c r="F143" s="19">
        <v>13</v>
      </c>
      <c r="G143" s="19">
        <v>2</v>
      </c>
      <c r="H143" s="19">
        <v>1</v>
      </c>
      <c r="I143" s="19">
        <v>1</v>
      </c>
    </row>
    <row r="144" spans="1:9" s="123" customFormat="1" ht="12" customHeight="1" x14ac:dyDescent="0.2">
      <c r="A144" s="240" t="s">
        <v>170</v>
      </c>
      <c r="B144" s="240"/>
      <c r="C144" s="19">
        <v>1111</v>
      </c>
      <c r="D144" s="19">
        <v>964</v>
      </c>
      <c r="E144" s="19">
        <v>445</v>
      </c>
      <c r="F144" s="19">
        <v>519</v>
      </c>
      <c r="G144" s="19">
        <v>147</v>
      </c>
      <c r="H144" s="19">
        <v>80</v>
      </c>
      <c r="I144" s="19">
        <v>67</v>
      </c>
    </row>
    <row r="145" spans="1:9" s="123" customFormat="1" ht="12" customHeight="1" x14ac:dyDescent="0.2">
      <c r="A145" s="240" t="s">
        <v>171</v>
      </c>
      <c r="B145" s="240"/>
      <c r="C145" s="19">
        <v>498</v>
      </c>
      <c r="D145" s="19">
        <v>464</v>
      </c>
      <c r="E145" s="19">
        <v>246</v>
      </c>
      <c r="F145" s="19">
        <v>218</v>
      </c>
      <c r="G145" s="19">
        <v>34</v>
      </c>
      <c r="H145" s="19">
        <v>15</v>
      </c>
      <c r="I145" s="19">
        <v>19</v>
      </c>
    </row>
    <row r="146" spans="1:9" s="123" customFormat="1" ht="12" customHeight="1" x14ac:dyDescent="0.2">
      <c r="A146" s="240" t="s">
        <v>172</v>
      </c>
      <c r="B146" s="240"/>
      <c r="C146" s="19">
        <v>41</v>
      </c>
      <c r="D146" s="19">
        <v>37</v>
      </c>
      <c r="E146" s="19">
        <v>20</v>
      </c>
      <c r="F146" s="19">
        <v>17</v>
      </c>
      <c r="G146" s="19">
        <v>4</v>
      </c>
      <c r="H146" s="19">
        <v>2</v>
      </c>
      <c r="I146" s="19">
        <v>2</v>
      </c>
    </row>
    <row r="147" spans="1:9" s="123" customFormat="1" ht="12" customHeight="1" x14ac:dyDescent="0.2">
      <c r="A147" s="242" t="s">
        <v>173</v>
      </c>
      <c r="B147" s="242"/>
      <c r="C147" s="25">
        <v>2674</v>
      </c>
      <c r="D147" s="25">
        <v>2397</v>
      </c>
      <c r="E147" s="25">
        <v>1175</v>
      </c>
      <c r="F147" s="25">
        <v>1222</v>
      </c>
      <c r="G147" s="25">
        <v>277</v>
      </c>
      <c r="H147" s="25">
        <v>138</v>
      </c>
      <c r="I147" s="25">
        <v>139</v>
      </c>
    </row>
    <row r="148" spans="1:9" s="123" customFormat="1" ht="12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</row>
    <row r="149" spans="1:9" s="123" customFormat="1" ht="12" customHeight="1" x14ac:dyDescent="0.2">
      <c r="A149" s="243" t="s">
        <v>174</v>
      </c>
      <c r="B149" s="243"/>
      <c r="C149" s="16">
        <v>58356</v>
      </c>
      <c r="D149" s="16">
        <v>42083</v>
      </c>
      <c r="E149" s="16">
        <v>20102</v>
      </c>
      <c r="F149" s="16">
        <v>21981</v>
      </c>
      <c r="G149" s="16">
        <v>16273</v>
      </c>
      <c r="H149" s="16">
        <v>8503</v>
      </c>
      <c r="I149" s="16">
        <v>7770</v>
      </c>
    </row>
    <row r="150" spans="1:9" s="123" customFormat="1" ht="12" customHeight="1" x14ac:dyDescent="0.2">
      <c r="A150" s="240" t="s">
        <v>175</v>
      </c>
      <c r="B150" s="240"/>
      <c r="C150" s="19">
        <v>5160</v>
      </c>
      <c r="D150" s="19">
        <v>3753</v>
      </c>
      <c r="E150" s="19">
        <v>1821</v>
      </c>
      <c r="F150" s="19">
        <v>1932</v>
      </c>
      <c r="G150" s="19">
        <v>1407</v>
      </c>
      <c r="H150" s="19">
        <v>757</v>
      </c>
      <c r="I150" s="19">
        <v>650</v>
      </c>
    </row>
    <row r="151" spans="1:9" s="123" customFormat="1" ht="12" customHeight="1" x14ac:dyDescent="0.2">
      <c r="A151" s="240" t="s">
        <v>176</v>
      </c>
      <c r="B151" s="240"/>
      <c r="C151" s="19">
        <v>45305</v>
      </c>
      <c r="D151" s="19">
        <v>32891</v>
      </c>
      <c r="E151" s="19">
        <v>15604</v>
      </c>
      <c r="F151" s="19">
        <v>17287</v>
      </c>
      <c r="G151" s="19">
        <v>12414</v>
      </c>
      <c r="H151" s="19">
        <v>6418</v>
      </c>
      <c r="I151" s="19">
        <v>5996</v>
      </c>
    </row>
    <row r="152" spans="1:9" s="123" customFormat="1" ht="12" customHeight="1" x14ac:dyDescent="0.2">
      <c r="A152" s="240" t="s">
        <v>177</v>
      </c>
      <c r="B152" s="240"/>
      <c r="C152" s="19">
        <v>3132</v>
      </c>
      <c r="D152" s="19">
        <v>1788</v>
      </c>
      <c r="E152" s="19">
        <v>908</v>
      </c>
      <c r="F152" s="19">
        <v>880</v>
      </c>
      <c r="G152" s="19">
        <v>1344</v>
      </c>
      <c r="H152" s="19">
        <v>726</v>
      </c>
      <c r="I152" s="19">
        <v>618</v>
      </c>
    </row>
    <row r="153" spans="1:9" s="123" customFormat="1" ht="12" customHeight="1" x14ac:dyDescent="0.2">
      <c r="A153" s="240" t="s">
        <v>183</v>
      </c>
      <c r="B153" s="240"/>
      <c r="C153" s="19">
        <v>404</v>
      </c>
      <c r="D153" s="19">
        <v>362</v>
      </c>
      <c r="E153" s="19">
        <v>181</v>
      </c>
      <c r="F153" s="19">
        <v>181</v>
      </c>
      <c r="G153" s="19">
        <v>42</v>
      </c>
      <c r="H153" s="19">
        <v>19</v>
      </c>
      <c r="I153" s="19">
        <v>23</v>
      </c>
    </row>
    <row r="154" spans="1:9" s="123" customFormat="1" ht="12" customHeight="1" x14ac:dyDescent="0.2">
      <c r="A154" s="240" t="s">
        <v>184</v>
      </c>
      <c r="B154" s="240"/>
      <c r="C154" s="19">
        <v>1684</v>
      </c>
      <c r="D154" s="19">
        <v>1335</v>
      </c>
      <c r="E154" s="19">
        <v>636</v>
      </c>
      <c r="F154" s="19">
        <v>699</v>
      </c>
      <c r="G154" s="19">
        <v>349</v>
      </c>
      <c r="H154" s="19">
        <v>191</v>
      </c>
      <c r="I154" s="19">
        <v>158</v>
      </c>
    </row>
    <row r="155" spans="1:9" s="123" customFormat="1" ht="12" customHeight="1" x14ac:dyDescent="0.2">
      <c r="A155" s="244" t="s">
        <v>190</v>
      </c>
      <c r="B155" s="244"/>
      <c r="C155" s="25">
        <v>2671</v>
      </c>
      <c r="D155" s="25">
        <v>1954</v>
      </c>
      <c r="E155" s="25">
        <v>952</v>
      </c>
      <c r="F155" s="25">
        <v>1002</v>
      </c>
      <c r="G155" s="25">
        <v>717</v>
      </c>
      <c r="H155" s="25">
        <v>392</v>
      </c>
      <c r="I155" s="25">
        <v>325</v>
      </c>
    </row>
    <row r="156" spans="1:9" s="123" customFormat="1" ht="12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</row>
    <row r="157" spans="1:9" s="123" customFormat="1" ht="12" customHeight="1" x14ac:dyDescent="0.2">
      <c r="A157" s="243" t="s">
        <v>193</v>
      </c>
      <c r="B157" s="243"/>
      <c r="C157" s="16">
        <v>10470</v>
      </c>
      <c r="D157" s="16">
        <v>6975</v>
      </c>
      <c r="E157" s="16">
        <v>3449</v>
      </c>
      <c r="F157" s="16">
        <v>3526</v>
      </c>
      <c r="G157" s="16">
        <v>3495</v>
      </c>
      <c r="H157" s="16">
        <v>1870</v>
      </c>
      <c r="I157" s="16">
        <v>1625</v>
      </c>
    </row>
    <row r="158" spans="1:9" s="123" customFormat="1" ht="12" customHeight="1" x14ac:dyDescent="0.2">
      <c r="A158" s="240" t="s">
        <v>194</v>
      </c>
      <c r="B158" s="240"/>
      <c r="C158" s="19">
        <v>6201</v>
      </c>
      <c r="D158" s="19">
        <v>3980</v>
      </c>
      <c r="E158" s="19">
        <v>2010</v>
      </c>
      <c r="F158" s="19">
        <v>1970</v>
      </c>
      <c r="G158" s="19">
        <v>2221</v>
      </c>
      <c r="H158" s="19">
        <v>1156</v>
      </c>
      <c r="I158" s="19">
        <v>1065</v>
      </c>
    </row>
    <row r="159" spans="1:9" s="123" customFormat="1" ht="12" customHeight="1" x14ac:dyDescent="0.2">
      <c r="A159" s="244" t="s">
        <v>374</v>
      </c>
      <c r="B159" s="244"/>
      <c r="C159" s="25">
        <v>4269</v>
      </c>
      <c r="D159" s="25">
        <v>2995</v>
      </c>
      <c r="E159" s="25">
        <v>1439</v>
      </c>
      <c r="F159" s="25">
        <v>1556</v>
      </c>
      <c r="G159" s="25">
        <v>1274</v>
      </c>
      <c r="H159" s="25">
        <v>714</v>
      </c>
      <c r="I159" s="25">
        <v>560</v>
      </c>
    </row>
    <row r="160" spans="1:9" s="123" customFormat="1" ht="12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</row>
    <row r="161" spans="1:9" s="123" customFormat="1" ht="12" customHeight="1" x14ac:dyDescent="0.2">
      <c r="A161" s="243" t="s">
        <v>200</v>
      </c>
      <c r="B161" s="243"/>
      <c r="C161" s="16">
        <v>5613</v>
      </c>
      <c r="D161" s="16">
        <v>5084</v>
      </c>
      <c r="E161" s="16">
        <v>2537</v>
      </c>
      <c r="F161" s="16">
        <v>2547</v>
      </c>
      <c r="G161" s="16">
        <v>529</v>
      </c>
      <c r="H161" s="16">
        <v>304</v>
      </c>
      <c r="I161" s="16">
        <v>225</v>
      </c>
    </row>
    <row r="162" spans="1:9" s="123" customFormat="1" ht="12" customHeight="1" x14ac:dyDescent="0.2">
      <c r="A162" s="240" t="s">
        <v>201</v>
      </c>
      <c r="B162" s="240"/>
      <c r="C162" s="19">
        <v>1796</v>
      </c>
      <c r="D162" s="19">
        <v>1575</v>
      </c>
      <c r="E162" s="19">
        <v>771</v>
      </c>
      <c r="F162" s="19">
        <v>804</v>
      </c>
      <c r="G162" s="19">
        <v>221</v>
      </c>
      <c r="H162" s="19">
        <v>136</v>
      </c>
      <c r="I162" s="19">
        <v>85</v>
      </c>
    </row>
    <row r="163" spans="1:9" s="123" customFormat="1" ht="12" customHeight="1" x14ac:dyDescent="0.2">
      <c r="A163" s="240" t="s">
        <v>202</v>
      </c>
      <c r="B163" s="240"/>
      <c r="C163" s="19">
        <v>1747</v>
      </c>
      <c r="D163" s="19">
        <v>1635</v>
      </c>
      <c r="E163" s="19">
        <v>818</v>
      </c>
      <c r="F163" s="19">
        <v>817</v>
      </c>
      <c r="G163" s="19">
        <v>112</v>
      </c>
      <c r="H163" s="19">
        <v>61</v>
      </c>
      <c r="I163" s="19">
        <v>51</v>
      </c>
    </row>
    <row r="164" spans="1:9" s="123" customFormat="1" ht="12" customHeight="1" x14ac:dyDescent="0.2">
      <c r="A164" s="244" t="s">
        <v>348</v>
      </c>
      <c r="B164" s="244"/>
      <c r="C164" s="42">
        <v>2070</v>
      </c>
      <c r="D164" s="42">
        <v>1874</v>
      </c>
      <c r="E164" s="42">
        <v>948</v>
      </c>
      <c r="F164" s="42">
        <v>926</v>
      </c>
      <c r="G164" s="42">
        <v>196</v>
      </c>
      <c r="H164" s="42">
        <v>107</v>
      </c>
      <c r="I164" s="42">
        <v>89</v>
      </c>
    </row>
    <row r="165" spans="1:9" s="123" customFormat="1" ht="12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</row>
    <row r="166" spans="1:9" s="123" customFormat="1" ht="12" customHeight="1" x14ac:dyDescent="0.2">
      <c r="A166" s="243" t="s">
        <v>206</v>
      </c>
      <c r="B166" s="243"/>
      <c r="C166" s="16">
        <v>8751</v>
      </c>
      <c r="D166" s="16">
        <v>6431</v>
      </c>
      <c r="E166" s="16">
        <v>3210</v>
      </c>
      <c r="F166" s="16">
        <v>3221</v>
      </c>
      <c r="G166" s="16">
        <v>2320</v>
      </c>
      <c r="H166" s="16">
        <v>1264</v>
      </c>
      <c r="I166" s="16">
        <v>1056</v>
      </c>
    </row>
    <row r="167" spans="1:9" s="123" customFormat="1" ht="12" customHeight="1" x14ac:dyDescent="0.2">
      <c r="A167" s="240" t="s">
        <v>207</v>
      </c>
      <c r="B167" s="240"/>
      <c r="C167" s="19">
        <v>1452</v>
      </c>
      <c r="D167" s="19">
        <v>1057</v>
      </c>
      <c r="E167" s="19">
        <v>525</v>
      </c>
      <c r="F167" s="19">
        <v>532</v>
      </c>
      <c r="G167" s="19">
        <v>395</v>
      </c>
      <c r="H167" s="19">
        <v>233</v>
      </c>
      <c r="I167" s="19">
        <v>162</v>
      </c>
    </row>
    <row r="168" spans="1:9" s="123" customFormat="1" ht="12" customHeight="1" x14ac:dyDescent="0.2">
      <c r="A168" s="240" t="s">
        <v>209</v>
      </c>
      <c r="B168" s="240"/>
      <c r="C168" s="19">
        <v>108</v>
      </c>
      <c r="D168" s="19">
        <v>96</v>
      </c>
      <c r="E168" s="19">
        <v>50</v>
      </c>
      <c r="F168" s="19">
        <v>46</v>
      </c>
      <c r="G168" s="19">
        <v>12</v>
      </c>
      <c r="H168" s="19">
        <v>10</v>
      </c>
      <c r="I168" s="19">
        <v>2</v>
      </c>
    </row>
    <row r="169" spans="1:9" s="123" customFormat="1" ht="12" customHeight="1" x14ac:dyDescent="0.2">
      <c r="A169" s="240" t="s">
        <v>210</v>
      </c>
      <c r="B169" s="240"/>
      <c r="C169" s="19">
        <v>961</v>
      </c>
      <c r="D169" s="19">
        <v>514</v>
      </c>
      <c r="E169" s="19">
        <v>252</v>
      </c>
      <c r="F169" s="19">
        <v>262</v>
      </c>
      <c r="G169" s="19">
        <v>447</v>
      </c>
      <c r="H169" s="19">
        <v>250</v>
      </c>
      <c r="I169" s="19">
        <v>197</v>
      </c>
    </row>
    <row r="170" spans="1:9" s="123" customFormat="1" ht="12" customHeight="1" x14ac:dyDescent="0.2">
      <c r="A170" s="240" t="s">
        <v>215</v>
      </c>
      <c r="B170" s="240"/>
      <c r="C170" s="19">
        <v>185</v>
      </c>
      <c r="D170" s="19">
        <v>172</v>
      </c>
      <c r="E170" s="19">
        <v>77</v>
      </c>
      <c r="F170" s="19">
        <v>95</v>
      </c>
      <c r="G170" s="19">
        <v>13</v>
      </c>
      <c r="H170" s="19">
        <v>8</v>
      </c>
      <c r="I170" s="19">
        <v>5</v>
      </c>
    </row>
    <row r="171" spans="1:9" s="123" customFormat="1" ht="12" customHeight="1" x14ac:dyDescent="0.2">
      <c r="A171" s="240" t="s">
        <v>216</v>
      </c>
      <c r="B171" s="240"/>
      <c r="C171" s="19">
        <v>2705</v>
      </c>
      <c r="D171" s="19">
        <v>2136</v>
      </c>
      <c r="E171" s="19">
        <v>1072</v>
      </c>
      <c r="F171" s="19">
        <v>1064</v>
      </c>
      <c r="G171" s="19">
        <v>569</v>
      </c>
      <c r="H171" s="19">
        <v>269</v>
      </c>
      <c r="I171" s="19">
        <v>300</v>
      </c>
    </row>
    <row r="172" spans="1:9" s="123" customFormat="1" ht="12" customHeight="1" x14ac:dyDescent="0.2">
      <c r="A172" s="240" t="s">
        <v>217</v>
      </c>
      <c r="B172" s="240"/>
      <c r="C172" s="19">
        <v>801</v>
      </c>
      <c r="D172" s="19">
        <v>567</v>
      </c>
      <c r="E172" s="19">
        <v>278</v>
      </c>
      <c r="F172" s="19">
        <v>289</v>
      </c>
      <c r="G172" s="19">
        <v>234</v>
      </c>
      <c r="H172" s="19">
        <v>138</v>
      </c>
      <c r="I172" s="19">
        <v>96</v>
      </c>
    </row>
    <row r="173" spans="1:9" s="123" customFormat="1" ht="12" customHeight="1" x14ac:dyDescent="0.2">
      <c r="A173" s="240" t="s">
        <v>220</v>
      </c>
      <c r="B173" s="240"/>
      <c r="C173" s="19">
        <v>317</v>
      </c>
      <c r="D173" s="19">
        <v>263</v>
      </c>
      <c r="E173" s="19">
        <v>132</v>
      </c>
      <c r="F173" s="19">
        <v>131</v>
      </c>
      <c r="G173" s="19">
        <v>54</v>
      </c>
      <c r="H173" s="19">
        <v>26</v>
      </c>
      <c r="I173" s="19">
        <v>28</v>
      </c>
    </row>
    <row r="174" spans="1:9" s="123" customFormat="1" ht="12" customHeight="1" x14ac:dyDescent="0.2">
      <c r="A174" s="240" t="s">
        <v>221</v>
      </c>
      <c r="B174" s="240"/>
      <c r="C174" s="19">
        <v>920</v>
      </c>
      <c r="D174" s="19">
        <v>604</v>
      </c>
      <c r="E174" s="19">
        <v>311</v>
      </c>
      <c r="F174" s="19">
        <v>293</v>
      </c>
      <c r="G174" s="19">
        <v>316</v>
      </c>
      <c r="H174" s="19">
        <v>168</v>
      </c>
      <c r="I174" s="19">
        <v>148</v>
      </c>
    </row>
    <row r="175" spans="1:9" s="123" customFormat="1" ht="12" customHeight="1" x14ac:dyDescent="0.2">
      <c r="A175" s="240" t="s">
        <v>222</v>
      </c>
      <c r="B175" s="240"/>
      <c r="C175" s="19">
        <v>376</v>
      </c>
      <c r="D175" s="19">
        <v>309</v>
      </c>
      <c r="E175" s="19">
        <v>158</v>
      </c>
      <c r="F175" s="19">
        <v>151</v>
      </c>
      <c r="G175" s="19">
        <v>67</v>
      </c>
      <c r="H175" s="19">
        <v>45</v>
      </c>
      <c r="I175" s="19">
        <v>22</v>
      </c>
    </row>
    <row r="176" spans="1:9" s="123" customFormat="1" ht="12" customHeight="1" x14ac:dyDescent="0.2">
      <c r="A176" s="244" t="s">
        <v>223</v>
      </c>
      <c r="B176" s="244"/>
      <c r="C176" s="25">
        <v>926</v>
      </c>
      <c r="D176" s="25">
        <v>713</v>
      </c>
      <c r="E176" s="25">
        <v>355</v>
      </c>
      <c r="F176" s="25">
        <v>358</v>
      </c>
      <c r="G176" s="25">
        <v>213</v>
      </c>
      <c r="H176" s="25">
        <v>117</v>
      </c>
      <c r="I176" s="25">
        <v>96</v>
      </c>
    </row>
    <row r="177" spans="1:9" s="123" customFormat="1" ht="12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</row>
    <row r="178" spans="1:9" s="123" customFormat="1" ht="12" customHeight="1" x14ac:dyDescent="0.2">
      <c r="A178" s="243" t="s">
        <v>225</v>
      </c>
      <c r="B178" s="243"/>
      <c r="C178" s="16">
        <v>358903</v>
      </c>
      <c r="D178" s="16">
        <v>253361</v>
      </c>
      <c r="E178" s="16">
        <v>120518</v>
      </c>
      <c r="F178" s="16">
        <v>132843</v>
      </c>
      <c r="G178" s="16">
        <v>105542</v>
      </c>
      <c r="H178" s="16">
        <v>54494</v>
      </c>
      <c r="I178" s="16">
        <v>51048</v>
      </c>
    </row>
    <row r="179" spans="1:9" s="123" customFormat="1" ht="12" customHeight="1" x14ac:dyDescent="0.2">
      <c r="A179" s="240" t="s">
        <v>226</v>
      </c>
      <c r="B179" s="240"/>
      <c r="C179" s="19">
        <v>50450</v>
      </c>
      <c r="D179" s="19">
        <v>36534</v>
      </c>
      <c r="E179" s="19">
        <v>17402</v>
      </c>
      <c r="F179" s="19">
        <v>19132</v>
      </c>
      <c r="G179" s="19">
        <v>13916</v>
      </c>
      <c r="H179" s="19">
        <v>7217</v>
      </c>
      <c r="I179" s="19">
        <v>6699</v>
      </c>
    </row>
    <row r="180" spans="1:9" s="123" customFormat="1" ht="12" customHeight="1" x14ac:dyDescent="0.2">
      <c r="A180" s="240" t="s">
        <v>227</v>
      </c>
      <c r="B180" s="240"/>
      <c r="C180" s="19">
        <v>154938</v>
      </c>
      <c r="D180" s="19">
        <v>103358</v>
      </c>
      <c r="E180" s="19">
        <v>48874</v>
      </c>
      <c r="F180" s="19">
        <v>54484</v>
      </c>
      <c r="G180" s="19">
        <v>51580</v>
      </c>
      <c r="H180" s="19">
        <v>26394</v>
      </c>
      <c r="I180" s="19">
        <v>25186</v>
      </c>
    </row>
    <row r="181" spans="1:9" s="123" customFormat="1" ht="12" customHeight="1" x14ac:dyDescent="0.2">
      <c r="A181" s="240" t="s">
        <v>228</v>
      </c>
      <c r="B181" s="240"/>
      <c r="C181" s="19">
        <v>64334</v>
      </c>
      <c r="D181" s="19">
        <v>47540</v>
      </c>
      <c r="E181" s="19">
        <v>22316</v>
      </c>
      <c r="F181" s="19">
        <v>25224</v>
      </c>
      <c r="G181" s="19">
        <v>16794</v>
      </c>
      <c r="H181" s="19">
        <v>8617</v>
      </c>
      <c r="I181" s="19">
        <v>8177</v>
      </c>
    </row>
    <row r="182" spans="1:9" s="123" customFormat="1" ht="12" customHeight="1" x14ac:dyDescent="0.2">
      <c r="A182" s="240" t="s">
        <v>229</v>
      </c>
      <c r="B182" s="240"/>
      <c r="C182" s="19">
        <v>5991</v>
      </c>
      <c r="D182" s="19">
        <v>5356</v>
      </c>
      <c r="E182" s="19">
        <v>2628</v>
      </c>
      <c r="F182" s="19">
        <v>2728</v>
      </c>
      <c r="G182" s="19">
        <v>635</v>
      </c>
      <c r="H182" s="19">
        <v>325</v>
      </c>
      <c r="I182" s="19">
        <v>310</v>
      </c>
    </row>
    <row r="183" spans="1:9" s="123" customFormat="1" ht="12" customHeight="1" x14ac:dyDescent="0.2">
      <c r="A183" s="240" t="s">
        <v>230</v>
      </c>
      <c r="B183" s="240"/>
      <c r="C183" s="19">
        <v>58356</v>
      </c>
      <c r="D183" s="19">
        <v>42083</v>
      </c>
      <c r="E183" s="19">
        <v>20102</v>
      </c>
      <c r="F183" s="19">
        <v>21981</v>
      </c>
      <c r="G183" s="19">
        <v>16273</v>
      </c>
      <c r="H183" s="19">
        <v>8503</v>
      </c>
      <c r="I183" s="19">
        <v>7770</v>
      </c>
    </row>
    <row r="184" spans="1:9" s="123" customFormat="1" ht="12" customHeight="1" x14ac:dyDescent="0.2">
      <c r="A184" s="240" t="s">
        <v>231</v>
      </c>
      <c r="B184" s="240"/>
      <c r="C184" s="19">
        <v>10470</v>
      </c>
      <c r="D184" s="19">
        <v>6975</v>
      </c>
      <c r="E184" s="19">
        <v>3449</v>
      </c>
      <c r="F184" s="19">
        <v>3526</v>
      </c>
      <c r="G184" s="19">
        <v>3495</v>
      </c>
      <c r="H184" s="19">
        <v>1870</v>
      </c>
      <c r="I184" s="19">
        <v>1625</v>
      </c>
    </row>
    <row r="185" spans="1:9" s="123" customFormat="1" ht="12" customHeight="1" x14ac:dyDescent="0.2">
      <c r="A185" s="240" t="s">
        <v>232</v>
      </c>
      <c r="B185" s="240"/>
      <c r="C185" s="19">
        <v>5613</v>
      </c>
      <c r="D185" s="19">
        <v>5084</v>
      </c>
      <c r="E185" s="19">
        <v>2537</v>
      </c>
      <c r="F185" s="19">
        <v>2547</v>
      </c>
      <c r="G185" s="19">
        <v>529</v>
      </c>
      <c r="H185" s="19">
        <v>304</v>
      </c>
      <c r="I185" s="19">
        <v>225</v>
      </c>
    </row>
    <row r="186" spans="1:9" s="123" customFormat="1" ht="12" customHeight="1" x14ac:dyDescent="0.2">
      <c r="A186" s="242" t="s">
        <v>233</v>
      </c>
      <c r="B186" s="242"/>
      <c r="C186" s="25">
        <v>8751</v>
      </c>
      <c r="D186" s="25">
        <v>6431</v>
      </c>
      <c r="E186" s="25">
        <v>3210</v>
      </c>
      <c r="F186" s="25">
        <v>3221</v>
      </c>
      <c r="G186" s="25">
        <v>2320</v>
      </c>
      <c r="H186" s="25">
        <v>1264</v>
      </c>
      <c r="I186" s="25">
        <v>1056</v>
      </c>
    </row>
    <row r="187" spans="1:9" s="123" customFormat="1" ht="12" customHeight="1" x14ac:dyDescent="0.2">
      <c r="A187" s="227"/>
      <c r="B187" s="227"/>
      <c r="C187" s="42"/>
      <c r="D187" s="42"/>
      <c r="E187" s="42"/>
      <c r="F187" s="42"/>
      <c r="G187" s="42"/>
      <c r="H187" s="42"/>
      <c r="I187" s="42"/>
    </row>
    <row r="188" spans="1:9" s="123" customFormat="1" ht="12" customHeight="1" x14ac:dyDescent="0.2">
      <c r="A188" s="243" t="s">
        <v>367</v>
      </c>
      <c r="B188" s="243"/>
      <c r="C188" s="16">
        <v>335892</v>
      </c>
      <c r="D188" s="16">
        <v>235686</v>
      </c>
      <c r="E188" s="16">
        <v>111673</v>
      </c>
      <c r="F188" s="16">
        <v>124013</v>
      </c>
      <c r="G188" s="16">
        <v>100206</v>
      </c>
      <c r="H188" s="16">
        <v>51633</v>
      </c>
      <c r="I188" s="16">
        <v>48573</v>
      </c>
    </row>
    <row r="189" spans="1:9" s="123" customFormat="1" ht="12" customHeight="1" x14ac:dyDescent="0.2">
      <c r="A189" s="240" t="s">
        <v>362</v>
      </c>
      <c r="B189" s="240"/>
      <c r="C189" s="19">
        <v>59089</v>
      </c>
      <c r="D189" s="19">
        <v>42928</v>
      </c>
      <c r="E189" s="19">
        <v>20452</v>
      </c>
      <c r="F189" s="19">
        <v>22476</v>
      </c>
      <c r="G189" s="19">
        <v>16161</v>
      </c>
      <c r="H189" s="19">
        <v>8472</v>
      </c>
      <c r="I189" s="19">
        <v>7689</v>
      </c>
    </row>
    <row r="190" spans="1:9" s="123" customFormat="1" ht="12" customHeight="1" x14ac:dyDescent="0.2">
      <c r="A190" s="240" t="s">
        <v>363</v>
      </c>
      <c r="B190" s="240"/>
      <c r="C190" s="21">
        <v>50924</v>
      </c>
      <c r="D190" s="21">
        <v>36885</v>
      </c>
      <c r="E190" s="21">
        <v>17570</v>
      </c>
      <c r="F190" s="21">
        <v>19315</v>
      </c>
      <c r="G190" s="21">
        <v>14039</v>
      </c>
      <c r="H190" s="21">
        <v>7296</v>
      </c>
      <c r="I190" s="21">
        <v>6743</v>
      </c>
    </row>
    <row r="191" spans="1:9" s="123" customFormat="1" ht="12" customHeight="1" x14ac:dyDescent="0.2">
      <c r="A191" s="240" t="s">
        <v>364</v>
      </c>
      <c r="B191" s="240"/>
      <c r="C191" s="19">
        <v>62855</v>
      </c>
      <c r="D191" s="19">
        <v>46858</v>
      </c>
      <c r="E191" s="19">
        <v>21985</v>
      </c>
      <c r="F191" s="19">
        <v>24873</v>
      </c>
      <c r="G191" s="19">
        <v>15997</v>
      </c>
      <c r="H191" s="19">
        <v>8170</v>
      </c>
      <c r="I191" s="19">
        <v>7827</v>
      </c>
    </row>
    <row r="192" spans="1:9" s="123" customFormat="1" ht="12" customHeight="1" x14ac:dyDescent="0.2">
      <c r="A192" s="240" t="s">
        <v>365</v>
      </c>
      <c r="B192" s="240"/>
      <c r="C192" s="19">
        <v>154464</v>
      </c>
      <c r="D192" s="19">
        <v>103007</v>
      </c>
      <c r="E192" s="19">
        <v>48706</v>
      </c>
      <c r="F192" s="19">
        <v>54301</v>
      </c>
      <c r="G192" s="19">
        <v>51457</v>
      </c>
      <c r="H192" s="19">
        <v>26315</v>
      </c>
      <c r="I192" s="19">
        <v>25142</v>
      </c>
    </row>
    <row r="193" spans="1:9" s="123" customFormat="1" ht="12" customHeight="1" x14ac:dyDescent="0.2">
      <c r="A193" s="229" t="s">
        <v>360</v>
      </c>
      <c r="B193" s="229"/>
      <c r="C193" s="25">
        <v>8560</v>
      </c>
      <c r="D193" s="25">
        <v>6008</v>
      </c>
      <c r="E193" s="25">
        <v>2960</v>
      </c>
      <c r="F193" s="25">
        <v>3048</v>
      </c>
      <c r="G193" s="25">
        <v>2552</v>
      </c>
      <c r="H193" s="25">
        <v>1380</v>
      </c>
      <c r="I193" s="25">
        <v>1172</v>
      </c>
    </row>
    <row r="194" spans="1:9" s="123" customFormat="1" ht="12" customHeight="1" x14ac:dyDescent="0.2">
      <c r="A194" s="228"/>
      <c r="B194" s="228"/>
      <c r="C194" s="29"/>
      <c r="D194" s="29"/>
      <c r="E194" s="29"/>
      <c r="F194" s="29"/>
      <c r="G194" s="29"/>
      <c r="H194" s="29"/>
      <c r="I194" s="29"/>
    </row>
    <row r="195" spans="1:9" s="123" customFormat="1" ht="12" customHeight="1" x14ac:dyDescent="0.2">
      <c r="A195" s="51" t="s">
        <v>361</v>
      </c>
      <c r="B195" s="51"/>
      <c r="C195" s="40">
        <v>23011</v>
      </c>
      <c r="D195" s="40">
        <v>17675</v>
      </c>
      <c r="E195" s="40">
        <v>8845</v>
      </c>
      <c r="F195" s="40">
        <v>8830</v>
      </c>
      <c r="G195" s="40">
        <v>5336</v>
      </c>
      <c r="H195" s="40">
        <v>2861</v>
      </c>
      <c r="I195" s="40">
        <v>2475</v>
      </c>
    </row>
    <row r="196" spans="1:9" s="218" customFormat="1" ht="12" customHeight="1" x14ac:dyDescent="0.15"/>
    <row r="197" spans="1:9" s="219" customFormat="1" ht="12" customHeight="1" x14ac:dyDescent="0.2">
      <c r="A197" s="241" t="s">
        <v>399</v>
      </c>
      <c r="B197" s="241"/>
      <c r="C197" s="241"/>
      <c r="D197" s="241"/>
      <c r="E197" s="241"/>
      <c r="F197" s="241"/>
      <c r="G197" s="241"/>
      <c r="H197" s="241"/>
      <c r="I197" s="241"/>
    </row>
    <row r="198" spans="1:9" s="219" customFormat="1" ht="12" customHeight="1" x14ac:dyDescent="0.2">
      <c r="A198" s="237" t="s">
        <v>400</v>
      </c>
      <c r="B198" s="234"/>
      <c r="C198" s="234"/>
      <c r="D198" s="234"/>
      <c r="E198" s="234"/>
      <c r="F198" s="234"/>
      <c r="G198" s="234"/>
      <c r="H198" s="234"/>
      <c r="I198" s="234"/>
    </row>
    <row r="199" spans="1:9" s="219" customFormat="1" ht="12" customHeight="1" x14ac:dyDescent="0.2">
      <c r="A199" s="233"/>
      <c r="B199" s="234"/>
      <c r="C199" s="234"/>
      <c r="D199" s="234"/>
      <c r="E199" s="234"/>
      <c r="F199" s="234"/>
      <c r="G199" s="234"/>
      <c r="H199" s="234"/>
      <c r="I199" s="234"/>
    </row>
    <row r="200" spans="1:9" ht="12" customHeight="1" x14ac:dyDescent="0.2">
      <c r="A200" s="235" t="s">
        <v>341</v>
      </c>
      <c r="B200" s="234"/>
      <c r="C200" s="234"/>
      <c r="D200" s="234"/>
      <c r="E200" s="234"/>
      <c r="F200" s="234"/>
      <c r="G200" s="234"/>
      <c r="H200" s="234"/>
      <c r="I200" s="234"/>
    </row>
    <row r="201" spans="1:9" ht="12" customHeight="1" x14ac:dyDescent="0.2">
      <c r="A201" s="236"/>
      <c r="B201" s="234"/>
      <c r="C201" s="234"/>
      <c r="D201" s="234"/>
      <c r="E201" s="234"/>
      <c r="F201" s="234"/>
      <c r="G201" s="234"/>
      <c r="H201" s="234"/>
      <c r="I201" s="234"/>
    </row>
    <row r="202" spans="1:9" ht="12" customHeight="1" x14ac:dyDescent="0.2">
      <c r="A202" s="237" t="s">
        <v>404</v>
      </c>
      <c r="B202" s="238"/>
      <c r="C202" s="238"/>
      <c r="D202" s="238"/>
      <c r="E202" s="238"/>
      <c r="F202" s="238"/>
      <c r="G202" s="238"/>
      <c r="H202" s="238"/>
      <c r="I202" s="238"/>
    </row>
    <row r="203" spans="1:9" ht="12" customHeight="1" x14ac:dyDescent="0.2">
      <c r="A203" s="239" t="s">
        <v>336</v>
      </c>
      <c r="B203" s="234"/>
      <c r="C203" s="234"/>
      <c r="D203" s="234"/>
      <c r="E203" s="234"/>
      <c r="F203" s="234"/>
      <c r="G203" s="234"/>
      <c r="H203" s="234"/>
      <c r="I203" s="234"/>
    </row>
  </sheetData>
  <mergeCells count="168">
    <mergeCell ref="A6:B6"/>
    <mergeCell ref="D6:F6"/>
    <mergeCell ref="G6:I6"/>
    <mergeCell ref="A7:I7"/>
    <mergeCell ref="A9:B9"/>
    <mergeCell ref="A11:B11"/>
    <mergeCell ref="A1:I1"/>
    <mergeCell ref="A2:I2"/>
    <mergeCell ref="A3:I3"/>
    <mergeCell ref="A4:I4"/>
    <mergeCell ref="A5:B5"/>
    <mergeCell ref="D5:F5"/>
    <mergeCell ref="G5:I5"/>
    <mergeCell ref="A25:B25"/>
    <mergeCell ref="A28:B28"/>
    <mergeCell ref="A31:B31"/>
    <mergeCell ref="A32:B32"/>
    <mergeCell ref="A37:B37"/>
    <mergeCell ref="A38:B38"/>
    <mergeCell ref="A12:B12"/>
    <mergeCell ref="A16:B16"/>
    <mergeCell ref="A20:B20"/>
    <mergeCell ref="A22:B22"/>
    <mergeCell ref="A23:B23"/>
    <mergeCell ref="A24:B24"/>
    <mergeCell ref="A52:B52"/>
    <mergeCell ref="A53:B53"/>
    <mergeCell ref="A54:B54"/>
    <mergeCell ref="A56:B56"/>
    <mergeCell ref="A57:B57"/>
    <mergeCell ref="A58:B58"/>
    <mergeCell ref="A39:B39"/>
    <mergeCell ref="A41:B41"/>
    <mergeCell ref="A42:B42"/>
    <mergeCell ref="A43:B43"/>
    <mergeCell ref="A46:B46"/>
    <mergeCell ref="A51:B51"/>
    <mergeCell ref="A65:B65"/>
    <mergeCell ref="A66:B66"/>
    <mergeCell ref="A67:B67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8:B118"/>
    <mergeCell ref="A119:B119"/>
    <mergeCell ref="A120:B120"/>
    <mergeCell ref="A108:B108"/>
    <mergeCell ref="A109:B109"/>
    <mergeCell ref="A110:B110"/>
    <mergeCell ref="A111:B111"/>
    <mergeCell ref="A112:B112"/>
    <mergeCell ref="A113:B113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41:B141"/>
    <mergeCell ref="A142:B142"/>
    <mergeCell ref="A143:B143"/>
    <mergeCell ref="A144:B144"/>
    <mergeCell ref="A145:B145"/>
    <mergeCell ref="A146:B146"/>
    <mergeCell ref="A133:B133"/>
    <mergeCell ref="A134:B134"/>
    <mergeCell ref="A135:B135"/>
    <mergeCell ref="A136:B136"/>
    <mergeCell ref="A139:B139"/>
    <mergeCell ref="A140:B140"/>
    <mergeCell ref="A154:B154"/>
    <mergeCell ref="A155:B155"/>
    <mergeCell ref="A157:B157"/>
    <mergeCell ref="A158:B158"/>
    <mergeCell ref="A159:B159"/>
    <mergeCell ref="A161:B161"/>
    <mergeCell ref="A147:B147"/>
    <mergeCell ref="A149:B149"/>
    <mergeCell ref="A150:B150"/>
    <mergeCell ref="A151:B151"/>
    <mergeCell ref="A152:B152"/>
    <mergeCell ref="A153:B153"/>
    <mergeCell ref="A169:B169"/>
    <mergeCell ref="A170:B170"/>
    <mergeCell ref="A171:B171"/>
    <mergeCell ref="A172:B172"/>
    <mergeCell ref="A173:B173"/>
    <mergeCell ref="A174:B174"/>
    <mergeCell ref="A162:B162"/>
    <mergeCell ref="A163:B163"/>
    <mergeCell ref="A164:B164"/>
    <mergeCell ref="A166:B166"/>
    <mergeCell ref="A167:B167"/>
    <mergeCell ref="A168:B168"/>
    <mergeCell ref="A182:B182"/>
    <mergeCell ref="A183:B183"/>
    <mergeCell ref="A184:B184"/>
    <mergeCell ref="A185:B185"/>
    <mergeCell ref="A186:B186"/>
    <mergeCell ref="A188:B188"/>
    <mergeCell ref="A175:B175"/>
    <mergeCell ref="A176:B176"/>
    <mergeCell ref="A178:B178"/>
    <mergeCell ref="A179:B179"/>
    <mergeCell ref="A180:B180"/>
    <mergeCell ref="A181:B181"/>
    <mergeCell ref="A199:I199"/>
    <mergeCell ref="A200:I200"/>
    <mergeCell ref="A201:I201"/>
    <mergeCell ref="A202:I202"/>
    <mergeCell ref="A203:I203"/>
    <mergeCell ref="A189:B189"/>
    <mergeCell ref="A190:B190"/>
    <mergeCell ref="A191:B191"/>
    <mergeCell ref="A192:B192"/>
    <mergeCell ref="A197:I197"/>
    <mergeCell ref="A198:I198"/>
  </mergeCells>
  <pageMargins left="0.17" right="0.18" top="0.18" bottom="0.32" header="0.17" footer="0.23"/>
  <pageSetup paperSize="9" scale="9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Q232"/>
  <sheetViews>
    <sheetView workbookViewId="0">
      <selection sqref="A1:I1"/>
    </sheetView>
  </sheetViews>
  <sheetFormatPr defaultRowHeight="12" customHeight="1" x14ac:dyDescent="0.2"/>
  <cols>
    <col min="1" max="1" width="1.7109375" style="1" customWidth="1"/>
    <col min="2" max="2" width="28.140625" style="1" customWidth="1"/>
    <col min="3" max="9" width="8.42578125" style="2" customWidth="1"/>
    <col min="10" max="16384" width="9.140625" style="1"/>
  </cols>
  <sheetData>
    <row r="1" spans="1:9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3" customFormat="1" ht="12.75" customHeight="1" x14ac:dyDescent="0.2">
      <c r="A2" s="300" t="s">
        <v>358</v>
      </c>
      <c r="B2" s="300"/>
      <c r="C2" s="300"/>
      <c r="D2" s="300"/>
      <c r="E2" s="300"/>
      <c r="F2" s="300"/>
      <c r="G2" s="300"/>
      <c r="H2" s="300"/>
      <c r="I2" s="300"/>
    </row>
    <row r="3" spans="1:9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9" s="4" customFormat="1" ht="12.75" customHeight="1" x14ac:dyDescent="0.25">
      <c r="A4" s="302"/>
      <c r="B4" s="302"/>
      <c r="C4" s="302"/>
      <c r="D4" s="302"/>
      <c r="E4" s="302"/>
      <c r="F4" s="302"/>
      <c r="G4" s="302"/>
      <c r="H4" s="302"/>
      <c r="I4" s="302"/>
    </row>
    <row r="5" spans="1:9" s="115" customFormat="1" ht="12" customHeight="1" x14ac:dyDescent="0.2">
      <c r="A5" s="257"/>
      <c r="B5" s="258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15" customFormat="1" ht="12" customHeight="1" x14ac:dyDescent="0.2">
      <c r="A6" s="248"/>
      <c r="B6" s="249"/>
      <c r="C6" s="116"/>
      <c r="D6" s="250"/>
      <c r="E6" s="251"/>
      <c r="F6" s="249"/>
      <c r="G6" s="250"/>
      <c r="H6" s="251"/>
      <c r="I6" s="251"/>
    </row>
    <row r="7" spans="1:9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9" s="11" customFormat="1" ht="12" customHeight="1" x14ac:dyDescent="0.2">
      <c r="A9" s="303" t="s">
        <v>6</v>
      </c>
      <c r="B9" s="303"/>
      <c r="C9" s="12">
        <f t="shared" ref="C9:I9" si="0">C11+C22+C37+C41+C51</f>
        <v>351946</v>
      </c>
      <c r="D9" s="12">
        <f t="shared" si="0"/>
        <v>254288</v>
      </c>
      <c r="E9" s="12">
        <f t="shared" si="0"/>
        <v>119591</v>
      </c>
      <c r="F9" s="12">
        <f t="shared" si="0"/>
        <v>134697</v>
      </c>
      <c r="G9" s="12">
        <f t="shared" si="0"/>
        <v>97658</v>
      </c>
      <c r="H9" s="12">
        <f t="shared" si="0"/>
        <v>51875</v>
      </c>
      <c r="I9" s="12">
        <f t="shared" si="0"/>
        <v>45783</v>
      </c>
    </row>
    <row r="10" spans="1:9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15" customFormat="1" ht="12" customHeight="1" x14ac:dyDescent="0.2">
      <c r="A11" s="243" t="s">
        <v>7</v>
      </c>
      <c r="B11" s="243"/>
      <c r="C11" s="16">
        <f t="shared" ref="C11:I11" si="1">C12+C16+C20</f>
        <v>29623</v>
      </c>
      <c r="D11" s="16">
        <f t="shared" si="1"/>
        <v>22328</v>
      </c>
      <c r="E11" s="16">
        <f t="shared" si="1"/>
        <v>10951</v>
      </c>
      <c r="F11" s="16">
        <f t="shared" si="1"/>
        <v>11377</v>
      </c>
      <c r="G11" s="16">
        <f t="shared" si="1"/>
        <v>7295</v>
      </c>
      <c r="H11" s="16">
        <f t="shared" si="1"/>
        <v>4100</v>
      </c>
      <c r="I11" s="16">
        <f t="shared" si="1"/>
        <v>3195</v>
      </c>
    </row>
    <row r="12" spans="1:9" s="17" customFormat="1" ht="12" customHeight="1" x14ac:dyDescent="0.2">
      <c r="A12" s="240" t="s">
        <v>8</v>
      </c>
      <c r="B12" s="240"/>
      <c r="C12" s="19">
        <f t="shared" ref="C12:I12" si="2">C13+C14+C15</f>
        <v>9343</v>
      </c>
      <c r="D12" s="19">
        <f t="shared" si="2"/>
        <v>6755</v>
      </c>
      <c r="E12" s="19">
        <f t="shared" si="2"/>
        <v>3313</v>
      </c>
      <c r="F12" s="19">
        <f t="shared" si="2"/>
        <v>3442</v>
      </c>
      <c r="G12" s="19">
        <f t="shared" si="2"/>
        <v>2588</v>
      </c>
      <c r="H12" s="19">
        <f t="shared" si="2"/>
        <v>1441</v>
      </c>
      <c r="I12" s="19">
        <f t="shared" si="2"/>
        <v>1147</v>
      </c>
    </row>
    <row r="13" spans="1:9" s="17" customFormat="1" ht="12" customHeight="1" x14ac:dyDescent="0.2">
      <c r="A13" s="20"/>
      <c r="B13" s="21" t="s">
        <v>9</v>
      </c>
      <c r="C13" s="19">
        <f t="shared" ref="C13:I13" si="3">C195+C196+C198+C203+C204</f>
        <v>3356</v>
      </c>
      <c r="D13" s="19">
        <f t="shared" si="3"/>
        <v>2549</v>
      </c>
      <c r="E13" s="19">
        <f t="shared" si="3"/>
        <v>1248</v>
      </c>
      <c r="F13" s="19">
        <f t="shared" si="3"/>
        <v>1301</v>
      </c>
      <c r="G13" s="19">
        <f t="shared" si="3"/>
        <v>807</v>
      </c>
      <c r="H13" s="19">
        <f t="shared" si="3"/>
        <v>461</v>
      </c>
      <c r="I13" s="19">
        <f t="shared" si="3"/>
        <v>346</v>
      </c>
    </row>
    <row r="14" spans="1:9" s="17" customFormat="1" ht="12" customHeight="1" x14ac:dyDescent="0.2">
      <c r="A14" s="20"/>
      <c r="B14" s="21" t="s">
        <v>10</v>
      </c>
      <c r="C14" s="19">
        <f t="shared" ref="C14:I14" si="4">+C199+C205</f>
        <v>2986</v>
      </c>
      <c r="D14" s="19">
        <f t="shared" si="4"/>
        <v>2352</v>
      </c>
      <c r="E14" s="19">
        <f t="shared" si="4"/>
        <v>1171</v>
      </c>
      <c r="F14" s="19">
        <f t="shared" si="4"/>
        <v>1181</v>
      </c>
      <c r="G14" s="19">
        <f t="shared" si="4"/>
        <v>634</v>
      </c>
      <c r="H14" s="19">
        <f t="shared" si="4"/>
        <v>324</v>
      </c>
      <c r="I14" s="19">
        <f t="shared" si="4"/>
        <v>310</v>
      </c>
    </row>
    <row r="15" spans="1:9" s="17" customFormat="1" ht="12" customHeight="1" x14ac:dyDescent="0.2">
      <c r="A15" s="20"/>
      <c r="B15" s="22" t="s">
        <v>11</v>
      </c>
      <c r="C15" s="19">
        <f t="shared" ref="C15:I15" si="5">C197+C200+C201+C202</f>
        <v>3001</v>
      </c>
      <c r="D15" s="19">
        <f t="shared" si="5"/>
        <v>1854</v>
      </c>
      <c r="E15" s="19">
        <f t="shared" si="5"/>
        <v>894</v>
      </c>
      <c r="F15" s="19">
        <f t="shared" si="5"/>
        <v>960</v>
      </c>
      <c r="G15" s="19">
        <f t="shared" si="5"/>
        <v>1147</v>
      </c>
      <c r="H15" s="19">
        <f t="shared" si="5"/>
        <v>656</v>
      </c>
      <c r="I15" s="19">
        <f t="shared" si="5"/>
        <v>491</v>
      </c>
    </row>
    <row r="16" spans="1:9" s="17" customFormat="1" ht="12" customHeight="1" x14ac:dyDescent="0.2">
      <c r="A16" s="240" t="s">
        <v>12</v>
      </c>
      <c r="B16" s="240"/>
      <c r="C16" s="19">
        <f t="shared" ref="C16:I16" si="6">C17+C18+C19</f>
        <v>5714</v>
      </c>
      <c r="D16" s="19">
        <f t="shared" si="6"/>
        <v>5166</v>
      </c>
      <c r="E16" s="19">
        <f t="shared" si="6"/>
        <v>2562</v>
      </c>
      <c r="F16" s="19">
        <f t="shared" si="6"/>
        <v>2604</v>
      </c>
      <c r="G16" s="19">
        <f t="shared" si="6"/>
        <v>548</v>
      </c>
      <c r="H16" s="19">
        <f t="shared" si="6"/>
        <v>321</v>
      </c>
      <c r="I16" s="19">
        <f t="shared" si="6"/>
        <v>227</v>
      </c>
    </row>
    <row r="17" spans="1:9" s="17" customFormat="1" ht="12" customHeight="1" x14ac:dyDescent="0.2">
      <c r="A17" s="20"/>
      <c r="B17" s="21" t="s">
        <v>13</v>
      </c>
      <c r="C17" s="19">
        <f t="shared" ref="C17:I17" si="7">+C191</f>
        <v>1783</v>
      </c>
      <c r="D17" s="19">
        <f t="shared" si="7"/>
        <v>1630</v>
      </c>
      <c r="E17" s="19">
        <f t="shared" si="7"/>
        <v>801</v>
      </c>
      <c r="F17" s="19">
        <f t="shared" si="7"/>
        <v>829</v>
      </c>
      <c r="G17" s="19">
        <f t="shared" si="7"/>
        <v>153</v>
      </c>
      <c r="H17" s="19">
        <f t="shared" si="7"/>
        <v>88</v>
      </c>
      <c r="I17" s="19">
        <f t="shared" si="7"/>
        <v>65</v>
      </c>
    </row>
    <row r="18" spans="1:9" s="17" customFormat="1" ht="12" customHeight="1" x14ac:dyDescent="0.2">
      <c r="A18" s="20"/>
      <c r="B18" s="21" t="s">
        <v>14</v>
      </c>
      <c r="C18" s="19">
        <f t="shared" ref="C18:I18" si="8">+C190</f>
        <v>1856</v>
      </c>
      <c r="D18" s="19">
        <f t="shared" si="8"/>
        <v>1636</v>
      </c>
      <c r="E18" s="19">
        <f t="shared" si="8"/>
        <v>797</v>
      </c>
      <c r="F18" s="19">
        <f t="shared" si="8"/>
        <v>839</v>
      </c>
      <c r="G18" s="19">
        <f t="shared" si="8"/>
        <v>220</v>
      </c>
      <c r="H18" s="19">
        <f t="shared" si="8"/>
        <v>130</v>
      </c>
      <c r="I18" s="19">
        <f t="shared" si="8"/>
        <v>90</v>
      </c>
    </row>
    <row r="19" spans="1:9" s="17" customFormat="1" ht="12" customHeight="1" x14ac:dyDescent="0.2">
      <c r="A19" s="23"/>
      <c r="B19" s="21" t="s">
        <v>15</v>
      </c>
      <c r="C19" s="19">
        <f t="shared" ref="C19:I19" si="9">C192</f>
        <v>2075</v>
      </c>
      <c r="D19" s="19">
        <f t="shared" si="9"/>
        <v>1900</v>
      </c>
      <c r="E19" s="19">
        <f t="shared" si="9"/>
        <v>964</v>
      </c>
      <c r="F19" s="19">
        <f t="shared" si="9"/>
        <v>936</v>
      </c>
      <c r="G19" s="19">
        <f t="shared" si="9"/>
        <v>175</v>
      </c>
      <c r="H19" s="19">
        <f t="shared" si="9"/>
        <v>103</v>
      </c>
      <c r="I19" s="19">
        <f t="shared" si="9"/>
        <v>72</v>
      </c>
    </row>
    <row r="20" spans="1:9" s="17" customFormat="1" ht="12" customHeight="1" x14ac:dyDescent="0.2">
      <c r="A20" s="244" t="s">
        <v>16</v>
      </c>
      <c r="B20" s="244"/>
      <c r="C20" s="25">
        <f t="shared" ref="C20:I20" si="10">C182+C183+C184+C168+C185+C186+C173+C187+C176</f>
        <v>14566</v>
      </c>
      <c r="D20" s="25">
        <f t="shared" si="10"/>
        <v>10407</v>
      </c>
      <c r="E20" s="25">
        <f t="shared" si="10"/>
        <v>5076</v>
      </c>
      <c r="F20" s="25">
        <f t="shared" si="10"/>
        <v>5331</v>
      </c>
      <c r="G20" s="25">
        <f t="shared" si="10"/>
        <v>4159</v>
      </c>
      <c r="H20" s="25">
        <f t="shared" si="10"/>
        <v>2338</v>
      </c>
      <c r="I20" s="25">
        <f t="shared" si="10"/>
        <v>1821</v>
      </c>
    </row>
    <row r="21" spans="1:9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15" customFormat="1" ht="12" customHeight="1" x14ac:dyDescent="0.2">
      <c r="A22" s="243" t="s">
        <v>345</v>
      </c>
      <c r="B22" s="243"/>
      <c r="C22" s="16">
        <f t="shared" ref="C22:I22" si="11">C23+C24+C25+C28+C31+C32</f>
        <v>69672</v>
      </c>
      <c r="D22" s="16">
        <f t="shared" si="11"/>
        <v>53333</v>
      </c>
      <c r="E22" s="16">
        <f t="shared" si="11"/>
        <v>24970</v>
      </c>
      <c r="F22" s="16">
        <f t="shared" si="11"/>
        <v>28363</v>
      </c>
      <c r="G22" s="16">
        <f t="shared" si="11"/>
        <v>16339</v>
      </c>
      <c r="H22" s="16">
        <f t="shared" si="11"/>
        <v>8616</v>
      </c>
      <c r="I22" s="16">
        <f t="shared" si="11"/>
        <v>7723</v>
      </c>
    </row>
    <row r="23" spans="1:9" s="17" customFormat="1" ht="12" customHeight="1" x14ac:dyDescent="0.2">
      <c r="A23" s="240" t="s">
        <v>18</v>
      </c>
      <c r="B23" s="240"/>
      <c r="C23" s="19">
        <f t="shared" ref="C23:I23" si="12">C124+C126+C127+C137+C138+C140+C142+C144+C145</f>
        <v>41542</v>
      </c>
      <c r="D23" s="19">
        <f t="shared" si="12"/>
        <v>29825</v>
      </c>
      <c r="E23" s="19">
        <f t="shared" si="12"/>
        <v>13648</v>
      </c>
      <c r="F23" s="19">
        <f t="shared" si="12"/>
        <v>16177</v>
      </c>
      <c r="G23" s="19">
        <f t="shared" si="12"/>
        <v>11717</v>
      </c>
      <c r="H23" s="19">
        <f t="shared" si="12"/>
        <v>6079</v>
      </c>
      <c r="I23" s="19">
        <f t="shared" si="12"/>
        <v>5638</v>
      </c>
    </row>
    <row r="24" spans="1:9" s="17" customFormat="1" ht="12" customHeight="1" x14ac:dyDescent="0.2">
      <c r="A24" s="240" t="s">
        <v>19</v>
      </c>
      <c r="B24" s="240"/>
      <c r="C24" s="19">
        <f t="shared" ref="C24:I24" si="13">C132</f>
        <v>5136</v>
      </c>
      <c r="D24" s="19">
        <f t="shared" si="13"/>
        <v>4059</v>
      </c>
      <c r="E24" s="19">
        <f t="shared" si="13"/>
        <v>1927</v>
      </c>
      <c r="F24" s="19">
        <f t="shared" si="13"/>
        <v>2132</v>
      </c>
      <c r="G24" s="19">
        <f t="shared" si="13"/>
        <v>1077</v>
      </c>
      <c r="H24" s="19">
        <f t="shared" si="13"/>
        <v>608</v>
      </c>
      <c r="I24" s="19">
        <f t="shared" si="13"/>
        <v>469</v>
      </c>
    </row>
    <row r="25" spans="1:9" s="17" customFormat="1" ht="12" customHeight="1" x14ac:dyDescent="0.2">
      <c r="A25" s="240" t="s">
        <v>20</v>
      </c>
      <c r="B25" s="240"/>
      <c r="C25" s="19">
        <f t="shared" ref="C25:I25" si="14">C26+C27</f>
        <v>12521</v>
      </c>
      <c r="D25" s="19">
        <f t="shared" si="14"/>
        <v>10138</v>
      </c>
      <c r="E25" s="19">
        <f t="shared" si="14"/>
        <v>4874</v>
      </c>
      <c r="F25" s="19">
        <f t="shared" si="14"/>
        <v>5264</v>
      </c>
      <c r="G25" s="19">
        <f t="shared" si="14"/>
        <v>2383</v>
      </c>
      <c r="H25" s="19">
        <f t="shared" si="14"/>
        <v>1277</v>
      </c>
      <c r="I25" s="19">
        <f t="shared" si="14"/>
        <v>1106</v>
      </c>
    </row>
    <row r="26" spans="1:9" s="17" customFormat="1" ht="12" customHeight="1" x14ac:dyDescent="0.2">
      <c r="A26" s="26"/>
      <c r="B26" s="21" t="s">
        <v>21</v>
      </c>
      <c r="C26" s="19">
        <f t="shared" ref="C26:I26" si="15">C125+C129+C131+C139+C146+C150</f>
        <v>883</v>
      </c>
      <c r="D26" s="19">
        <f t="shared" si="15"/>
        <v>820</v>
      </c>
      <c r="E26" s="19">
        <f t="shared" si="15"/>
        <v>396</v>
      </c>
      <c r="F26" s="19">
        <f t="shared" si="15"/>
        <v>424</v>
      </c>
      <c r="G26" s="19">
        <f t="shared" si="15"/>
        <v>63</v>
      </c>
      <c r="H26" s="19">
        <f t="shared" si="15"/>
        <v>39</v>
      </c>
      <c r="I26" s="19">
        <f t="shared" si="15"/>
        <v>24</v>
      </c>
    </row>
    <row r="27" spans="1:9" s="17" customFormat="1" ht="12" customHeight="1" x14ac:dyDescent="0.2">
      <c r="A27" s="23"/>
      <c r="B27" s="21" t="s">
        <v>22</v>
      </c>
      <c r="C27" s="19">
        <f t="shared" ref="C27:I27" si="16">C130+C133+C136+C147</f>
        <v>11638</v>
      </c>
      <c r="D27" s="19">
        <f t="shared" si="16"/>
        <v>9318</v>
      </c>
      <c r="E27" s="19">
        <f t="shared" si="16"/>
        <v>4478</v>
      </c>
      <c r="F27" s="19">
        <f t="shared" si="16"/>
        <v>4840</v>
      </c>
      <c r="G27" s="19">
        <f t="shared" si="16"/>
        <v>2320</v>
      </c>
      <c r="H27" s="19">
        <f t="shared" si="16"/>
        <v>1238</v>
      </c>
      <c r="I27" s="19">
        <f t="shared" si="16"/>
        <v>1082</v>
      </c>
    </row>
    <row r="28" spans="1:9" s="17" customFormat="1" ht="12" customHeight="1" x14ac:dyDescent="0.2">
      <c r="A28" s="240" t="s">
        <v>23</v>
      </c>
      <c r="B28" s="240"/>
      <c r="C28" s="19">
        <f t="shared" ref="C28:I28" si="17">C29+C30</f>
        <v>3788</v>
      </c>
      <c r="D28" s="19">
        <f t="shared" si="17"/>
        <v>3353</v>
      </c>
      <c r="E28" s="19">
        <f t="shared" si="17"/>
        <v>1590</v>
      </c>
      <c r="F28" s="19">
        <f t="shared" si="17"/>
        <v>1763</v>
      </c>
      <c r="G28" s="19">
        <f t="shared" si="17"/>
        <v>435</v>
      </c>
      <c r="H28" s="19">
        <f t="shared" si="17"/>
        <v>229</v>
      </c>
      <c r="I28" s="19">
        <f t="shared" si="17"/>
        <v>206</v>
      </c>
    </row>
    <row r="29" spans="1:9" s="17" customFormat="1" ht="12" customHeight="1" x14ac:dyDescent="0.2">
      <c r="A29" s="26"/>
      <c r="B29" s="21" t="s">
        <v>24</v>
      </c>
      <c r="C29" s="19">
        <f t="shared" ref="C29:I29" si="18">+C128</f>
        <v>1170</v>
      </c>
      <c r="D29" s="19">
        <f t="shared" si="18"/>
        <v>1061</v>
      </c>
      <c r="E29" s="19">
        <f t="shared" si="18"/>
        <v>520</v>
      </c>
      <c r="F29" s="19">
        <f t="shared" si="18"/>
        <v>541</v>
      </c>
      <c r="G29" s="19">
        <f t="shared" si="18"/>
        <v>109</v>
      </c>
      <c r="H29" s="19">
        <f t="shared" si="18"/>
        <v>63</v>
      </c>
      <c r="I29" s="19">
        <f t="shared" si="18"/>
        <v>46</v>
      </c>
    </row>
    <row r="30" spans="1:9" s="17" customFormat="1" ht="12" customHeight="1" x14ac:dyDescent="0.2">
      <c r="A30" s="23"/>
      <c r="B30" s="21" t="s">
        <v>25</v>
      </c>
      <c r="C30" s="19">
        <f t="shared" ref="C30:I30" si="19">C148</f>
        <v>2618</v>
      </c>
      <c r="D30" s="19">
        <f t="shared" si="19"/>
        <v>2292</v>
      </c>
      <c r="E30" s="19">
        <f t="shared" si="19"/>
        <v>1070</v>
      </c>
      <c r="F30" s="19">
        <f t="shared" si="19"/>
        <v>1222</v>
      </c>
      <c r="G30" s="19">
        <f t="shared" si="19"/>
        <v>326</v>
      </c>
      <c r="H30" s="19">
        <f t="shared" si="19"/>
        <v>166</v>
      </c>
      <c r="I30" s="19">
        <f t="shared" si="19"/>
        <v>160</v>
      </c>
    </row>
    <row r="31" spans="1:9" s="17" customFormat="1" ht="12" customHeight="1" x14ac:dyDescent="0.2">
      <c r="A31" s="240" t="s">
        <v>26</v>
      </c>
      <c r="B31" s="240"/>
      <c r="C31" s="19">
        <f t="shared" ref="C31:I31" si="20">C134+C135+C141+C143+C149</f>
        <v>701</v>
      </c>
      <c r="D31" s="19">
        <f t="shared" si="20"/>
        <v>647</v>
      </c>
      <c r="E31" s="19">
        <f t="shared" si="20"/>
        <v>330</v>
      </c>
      <c r="F31" s="19">
        <f t="shared" si="20"/>
        <v>317</v>
      </c>
      <c r="G31" s="19">
        <f t="shared" si="20"/>
        <v>54</v>
      </c>
      <c r="H31" s="19">
        <f t="shared" si="20"/>
        <v>36</v>
      </c>
      <c r="I31" s="19">
        <f t="shared" si="20"/>
        <v>18</v>
      </c>
    </row>
    <row r="32" spans="1:9" s="17" customFormat="1" ht="12" customHeight="1" x14ac:dyDescent="0.2">
      <c r="A32" s="240" t="s">
        <v>346</v>
      </c>
      <c r="B32" s="240"/>
      <c r="C32" s="19">
        <f t="shared" ref="C32:I32" si="21">C33+C34+C35</f>
        <v>5984</v>
      </c>
      <c r="D32" s="19">
        <f t="shared" si="21"/>
        <v>5311</v>
      </c>
      <c r="E32" s="19">
        <f t="shared" si="21"/>
        <v>2601</v>
      </c>
      <c r="F32" s="19">
        <f t="shared" si="21"/>
        <v>2710</v>
      </c>
      <c r="G32" s="19">
        <f t="shared" si="21"/>
        <v>673</v>
      </c>
      <c r="H32" s="19">
        <f t="shared" si="21"/>
        <v>387</v>
      </c>
      <c r="I32" s="19">
        <f t="shared" si="21"/>
        <v>286</v>
      </c>
    </row>
    <row r="33" spans="1:9" s="17" customFormat="1" ht="12" customHeight="1" x14ac:dyDescent="0.2">
      <c r="A33" s="26"/>
      <c r="B33" s="21" t="s">
        <v>28</v>
      </c>
      <c r="C33" s="19">
        <f t="shared" ref="C33:I33" si="22">C158</f>
        <v>540</v>
      </c>
      <c r="D33" s="19">
        <f t="shared" si="22"/>
        <v>507</v>
      </c>
      <c r="E33" s="19">
        <f t="shared" si="22"/>
        <v>256</v>
      </c>
      <c r="F33" s="19">
        <f t="shared" si="22"/>
        <v>251</v>
      </c>
      <c r="G33" s="19">
        <f t="shared" si="22"/>
        <v>33</v>
      </c>
      <c r="H33" s="19">
        <f t="shared" si="22"/>
        <v>26</v>
      </c>
      <c r="I33" s="19">
        <f t="shared" si="22"/>
        <v>7</v>
      </c>
    </row>
    <row r="34" spans="1:9" s="17" customFormat="1" ht="12" customHeight="1" x14ac:dyDescent="0.2">
      <c r="A34" s="20"/>
      <c r="B34" s="21" t="s">
        <v>29</v>
      </c>
      <c r="C34" s="19">
        <f t="shared" ref="C34:I34" si="23">C154+C155+C156+C159</f>
        <v>211</v>
      </c>
      <c r="D34" s="19">
        <f t="shared" si="23"/>
        <v>181</v>
      </c>
      <c r="E34" s="19">
        <f t="shared" si="23"/>
        <v>105</v>
      </c>
      <c r="F34" s="19">
        <f t="shared" si="23"/>
        <v>76</v>
      </c>
      <c r="G34" s="19">
        <f t="shared" si="23"/>
        <v>30</v>
      </c>
      <c r="H34" s="19">
        <f t="shared" si="23"/>
        <v>21</v>
      </c>
      <c r="I34" s="19">
        <f t="shared" si="23"/>
        <v>9</v>
      </c>
    </row>
    <row r="35" spans="1:9" s="17" customFormat="1" ht="12" customHeight="1" x14ac:dyDescent="0.2">
      <c r="A35" s="20"/>
      <c r="B35" s="27" t="s">
        <v>347</v>
      </c>
      <c r="C35" s="25">
        <f t="shared" ref="C35:I35" si="24">C153+C157+C160</f>
        <v>5233</v>
      </c>
      <c r="D35" s="25">
        <f t="shared" si="24"/>
        <v>4623</v>
      </c>
      <c r="E35" s="25">
        <f t="shared" si="24"/>
        <v>2240</v>
      </c>
      <c r="F35" s="25">
        <f t="shared" si="24"/>
        <v>2383</v>
      </c>
      <c r="G35" s="25">
        <f t="shared" si="24"/>
        <v>610</v>
      </c>
      <c r="H35" s="25">
        <f t="shared" si="24"/>
        <v>340</v>
      </c>
      <c r="I35" s="25">
        <f t="shared" si="24"/>
        <v>270</v>
      </c>
    </row>
    <row r="36" spans="1:9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15" customFormat="1" ht="12" customHeight="1" x14ac:dyDescent="0.2">
      <c r="A37" s="243" t="s">
        <v>31</v>
      </c>
      <c r="B37" s="243"/>
      <c r="C37" s="16">
        <f t="shared" ref="C37:I37" si="25">C38+C39</f>
        <v>49561</v>
      </c>
      <c r="D37" s="16">
        <f t="shared" si="25"/>
        <v>36055</v>
      </c>
      <c r="E37" s="16">
        <f t="shared" si="25"/>
        <v>16907</v>
      </c>
      <c r="F37" s="16">
        <f t="shared" si="25"/>
        <v>19148</v>
      </c>
      <c r="G37" s="16">
        <f t="shared" si="25"/>
        <v>13506</v>
      </c>
      <c r="H37" s="16">
        <f t="shared" si="25"/>
        <v>7174</v>
      </c>
      <c r="I37" s="16">
        <f t="shared" si="25"/>
        <v>6332</v>
      </c>
    </row>
    <row r="38" spans="1:9" s="17" customFormat="1" ht="12" customHeight="1" x14ac:dyDescent="0.2">
      <c r="A38" s="240" t="s">
        <v>32</v>
      </c>
      <c r="B38" s="240"/>
      <c r="C38" s="19">
        <f t="shared" ref="C38:I38" si="26">C163+C164+C166+C167+C169+C172+C174+C175+C178+C179</f>
        <v>43558</v>
      </c>
      <c r="D38" s="19">
        <f t="shared" si="26"/>
        <v>31918</v>
      </c>
      <c r="E38" s="19">
        <f t="shared" si="26"/>
        <v>14886</v>
      </c>
      <c r="F38" s="19">
        <f t="shared" si="26"/>
        <v>17032</v>
      </c>
      <c r="G38" s="19">
        <f t="shared" si="26"/>
        <v>11640</v>
      </c>
      <c r="H38" s="19">
        <f t="shared" si="26"/>
        <v>6160</v>
      </c>
      <c r="I38" s="19">
        <f t="shared" si="26"/>
        <v>5480</v>
      </c>
    </row>
    <row r="39" spans="1:9" s="17" customFormat="1" ht="12" customHeight="1" x14ac:dyDescent="0.2">
      <c r="A39" s="244" t="s">
        <v>33</v>
      </c>
      <c r="B39" s="244"/>
      <c r="C39" s="25">
        <f t="shared" ref="C39:I39" si="27">+C165+C170+C177</f>
        <v>6003</v>
      </c>
      <c r="D39" s="25">
        <f t="shared" si="27"/>
        <v>4137</v>
      </c>
      <c r="E39" s="25">
        <f t="shared" si="27"/>
        <v>2021</v>
      </c>
      <c r="F39" s="25">
        <f t="shared" si="27"/>
        <v>2116</v>
      </c>
      <c r="G39" s="25">
        <f t="shared" si="27"/>
        <v>1866</v>
      </c>
      <c r="H39" s="25">
        <f t="shared" si="27"/>
        <v>1014</v>
      </c>
      <c r="I39" s="25">
        <f t="shared" si="27"/>
        <v>852</v>
      </c>
    </row>
    <row r="40" spans="1:9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15" customFormat="1" ht="12" customHeight="1" x14ac:dyDescent="0.2">
      <c r="A41" s="243" t="s">
        <v>34</v>
      </c>
      <c r="B41" s="243"/>
      <c r="C41" s="16">
        <f t="shared" ref="C41:I41" si="28">C42+C43+C46</f>
        <v>146639</v>
      </c>
      <c r="D41" s="16">
        <f t="shared" si="28"/>
        <v>100234</v>
      </c>
      <c r="E41" s="16">
        <f t="shared" si="28"/>
        <v>46734</v>
      </c>
      <c r="F41" s="16">
        <f t="shared" si="28"/>
        <v>53500</v>
      </c>
      <c r="G41" s="16">
        <f t="shared" si="28"/>
        <v>46405</v>
      </c>
      <c r="H41" s="16">
        <f t="shared" si="28"/>
        <v>24407</v>
      </c>
      <c r="I41" s="16">
        <f t="shared" si="28"/>
        <v>21998</v>
      </c>
    </row>
    <row r="42" spans="1:9" s="17" customFormat="1" ht="12" customHeight="1" x14ac:dyDescent="0.2">
      <c r="A42" s="240" t="s">
        <v>35</v>
      </c>
      <c r="B42" s="240"/>
      <c r="C42" s="19">
        <f t="shared" ref="C42:I42" si="29">C81+C82+C85+C86+C88+C90+C92+C93+C97+C99+C104+C105+C109+C112+C115+C117+C120+C121</f>
        <v>99473</v>
      </c>
      <c r="D42" s="19">
        <f t="shared" si="29"/>
        <v>62825</v>
      </c>
      <c r="E42" s="19">
        <f t="shared" si="29"/>
        <v>29018</v>
      </c>
      <c r="F42" s="19">
        <f t="shared" si="29"/>
        <v>33807</v>
      </c>
      <c r="G42" s="19">
        <f t="shared" si="29"/>
        <v>36648</v>
      </c>
      <c r="H42" s="19">
        <f t="shared" si="29"/>
        <v>19000</v>
      </c>
      <c r="I42" s="19">
        <f t="shared" si="29"/>
        <v>17648</v>
      </c>
    </row>
    <row r="43" spans="1:9" s="17" customFormat="1" ht="12" customHeight="1" x14ac:dyDescent="0.2">
      <c r="A43" s="240" t="s">
        <v>36</v>
      </c>
      <c r="B43" s="240"/>
      <c r="C43" s="19">
        <f t="shared" ref="C43:I43" si="30">C44+C45</f>
        <v>23457</v>
      </c>
      <c r="D43" s="19">
        <f t="shared" si="30"/>
        <v>19256</v>
      </c>
      <c r="E43" s="19">
        <f t="shared" si="30"/>
        <v>9314</v>
      </c>
      <c r="F43" s="19">
        <f t="shared" si="30"/>
        <v>9942</v>
      </c>
      <c r="G43" s="19">
        <f t="shared" si="30"/>
        <v>4201</v>
      </c>
      <c r="H43" s="19">
        <f t="shared" si="30"/>
        <v>2399</v>
      </c>
      <c r="I43" s="19">
        <f t="shared" si="30"/>
        <v>1802</v>
      </c>
    </row>
    <row r="44" spans="1:9" s="17" customFormat="1" ht="12" customHeight="1" x14ac:dyDescent="0.2">
      <c r="A44" s="27"/>
      <c r="B44" s="21" t="s">
        <v>37</v>
      </c>
      <c r="C44" s="19">
        <f t="shared" ref="C44:I44" si="31">C75+C102+C91+C171+C95+C100+C118</f>
        <v>13617</v>
      </c>
      <c r="D44" s="19">
        <f t="shared" si="31"/>
        <v>10672</v>
      </c>
      <c r="E44" s="19">
        <f t="shared" si="31"/>
        <v>5157</v>
      </c>
      <c r="F44" s="19">
        <f t="shared" si="31"/>
        <v>5515</v>
      </c>
      <c r="G44" s="19">
        <f t="shared" si="31"/>
        <v>2945</v>
      </c>
      <c r="H44" s="19">
        <f t="shared" si="31"/>
        <v>1733</v>
      </c>
      <c r="I44" s="19">
        <f t="shared" si="31"/>
        <v>1212</v>
      </c>
    </row>
    <row r="45" spans="1:9" s="17" customFormat="1" ht="12" customHeight="1" x14ac:dyDescent="0.2">
      <c r="A45" s="27"/>
      <c r="B45" s="21" t="s">
        <v>38</v>
      </c>
      <c r="C45" s="19">
        <f t="shared" ref="C45:I45" si="32">C83+C108+C110</f>
        <v>9840</v>
      </c>
      <c r="D45" s="19">
        <f t="shared" si="32"/>
        <v>8584</v>
      </c>
      <c r="E45" s="19">
        <f t="shared" si="32"/>
        <v>4157</v>
      </c>
      <c r="F45" s="19">
        <f t="shared" si="32"/>
        <v>4427</v>
      </c>
      <c r="G45" s="19">
        <f t="shared" si="32"/>
        <v>1256</v>
      </c>
      <c r="H45" s="19">
        <f t="shared" si="32"/>
        <v>666</v>
      </c>
      <c r="I45" s="19">
        <f t="shared" si="32"/>
        <v>590</v>
      </c>
    </row>
    <row r="46" spans="1:9" s="17" customFormat="1" ht="12" customHeight="1" x14ac:dyDescent="0.2">
      <c r="A46" s="240" t="s">
        <v>40</v>
      </c>
      <c r="B46" s="240"/>
      <c r="C46" s="19">
        <f t="shared" ref="C46:I46" si="33">C47+C48+C49</f>
        <v>23709</v>
      </c>
      <c r="D46" s="19">
        <f t="shared" si="33"/>
        <v>18153</v>
      </c>
      <c r="E46" s="19">
        <f t="shared" si="33"/>
        <v>8402</v>
      </c>
      <c r="F46" s="19">
        <f t="shared" si="33"/>
        <v>9751</v>
      </c>
      <c r="G46" s="19">
        <f t="shared" si="33"/>
        <v>5556</v>
      </c>
      <c r="H46" s="19">
        <f t="shared" si="33"/>
        <v>3008</v>
      </c>
      <c r="I46" s="19">
        <f t="shared" si="33"/>
        <v>2548</v>
      </c>
    </row>
    <row r="47" spans="1:9" s="17" customFormat="1" ht="12" customHeight="1" x14ac:dyDescent="0.2">
      <c r="A47" s="27"/>
      <c r="B47" s="21" t="s">
        <v>41</v>
      </c>
      <c r="C47" s="19">
        <f t="shared" ref="C47:I47" si="34">+C71+C72+C80+C101</f>
        <v>2839</v>
      </c>
      <c r="D47" s="19">
        <f t="shared" si="34"/>
        <v>2499</v>
      </c>
      <c r="E47" s="19">
        <f t="shared" si="34"/>
        <v>1194</v>
      </c>
      <c r="F47" s="19">
        <f t="shared" si="34"/>
        <v>1305</v>
      </c>
      <c r="G47" s="19">
        <f t="shared" si="34"/>
        <v>340</v>
      </c>
      <c r="H47" s="19">
        <f t="shared" si="34"/>
        <v>191</v>
      </c>
      <c r="I47" s="19">
        <f t="shared" si="34"/>
        <v>149</v>
      </c>
    </row>
    <row r="48" spans="1:9" s="17" customFormat="1" ht="12" customHeight="1" x14ac:dyDescent="0.2">
      <c r="A48" s="27"/>
      <c r="B48" s="21" t="s">
        <v>42</v>
      </c>
      <c r="C48" s="19">
        <f t="shared" ref="C48:I48" si="35">C74+C76+C87+C89+C103+C107+C113+C116</f>
        <v>6227</v>
      </c>
      <c r="D48" s="19">
        <f t="shared" si="35"/>
        <v>5102</v>
      </c>
      <c r="E48" s="19">
        <f t="shared" si="35"/>
        <v>2431</v>
      </c>
      <c r="F48" s="19">
        <f t="shared" si="35"/>
        <v>2671</v>
      </c>
      <c r="G48" s="19">
        <f t="shared" si="35"/>
        <v>1125</v>
      </c>
      <c r="H48" s="19">
        <f t="shared" si="35"/>
        <v>603</v>
      </c>
      <c r="I48" s="19">
        <f t="shared" si="35"/>
        <v>522</v>
      </c>
    </row>
    <row r="49" spans="1:9" s="17" customFormat="1" ht="12" customHeight="1" x14ac:dyDescent="0.2">
      <c r="A49" s="27"/>
      <c r="B49" s="27" t="s">
        <v>43</v>
      </c>
      <c r="C49" s="25">
        <f t="shared" ref="C49:I49" si="36">C70+C77+C84+C94+C106+C111+C119</f>
        <v>14643</v>
      </c>
      <c r="D49" s="25">
        <f t="shared" si="36"/>
        <v>10552</v>
      </c>
      <c r="E49" s="25">
        <f t="shared" si="36"/>
        <v>4777</v>
      </c>
      <c r="F49" s="25">
        <f t="shared" si="36"/>
        <v>5775</v>
      </c>
      <c r="G49" s="25">
        <f t="shared" si="36"/>
        <v>4091</v>
      </c>
      <c r="H49" s="25">
        <f t="shared" si="36"/>
        <v>2214</v>
      </c>
      <c r="I49" s="25">
        <f t="shared" si="36"/>
        <v>1877</v>
      </c>
    </row>
    <row r="50" spans="1:9" s="17" customFormat="1" ht="12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s="15" customFormat="1" ht="12" customHeight="1" x14ac:dyDescent="0.2">
      <c r="A51" s="243" t="s">
        <v>44</v>
      </c>
      <c r="B51" s="243"/>
      <c r="C51" s="16">
        <f t="shared" ref="C51:I51" si="37">C52+C53+C54</f>
        <v>56451</v>
      </c>
      <c r="D51" s="16">
        <f t="shared" si="37"/>
        <v>42338</v>
      </c>
      <c r="E51" s="16">
        <f t="shared" si="37"/>
        <v>20029</v>
      </c>
      <c r="F51" s="16">
        <f t="shared" si="37"/>
        <v>22309</v>
      </c>
      <c r="G51" s="16">
        <f t="shared" si="37"/>
        <v>14113</v>
      </c>
      <c r="H51" s="16">
        <f t="shared" si="37"/>
        <v>7578</v>
      </c>
      <c r="I51" s="16">
        <f t="shared" si="37"/>
        <v>6535</v>
      </c>
    </row>
    <row r="52" spans="1:9" s="17" customFormat="1" ht="12" customHeight="1" x14ac:dyDescent="0.2">
      <c r="A52" s="240" t="s">
        <v>45</v>
      </c>
      <c r="B52" s="240"/>
      <c r="C52" s="19">
        <f t="shared" ref="C52:I52" si="38">C57+C60+C63+C67</f>
        <v>19616</v>
      </c>
      <c r="D52" s="19">
        <f t="shared" si="38"/>
        <v>13222</v>
      </c>
      <c r="E52" s="19">
        <f t="shared" si="38"/>
        <v>6091</v>
      </c>
      <c r="F52" s="19">
        <f t="shared" si="38"/>
        <v>7131</v>
      </c>
      <c r="G52" s="19">
        <f t="shared" si="38"/>
        <v>6394</v>
      </c>
      <c r="H52" s="19">
        <f t="shared" si="38"/>
        <v>3419</v>
      </c>
      <c r="I52" s="19">
        <f t="shared" si="38"/>
        <v>2975</v>
      </c>
    </row>
    <row r="53" spans="1:9" s="17" customFormat="1" ht="12" customHeight="1" x14ac:dyDescent="0.2">
      <c r="A53" s="240" t="s">
        <v>46</v>
      </c>
      <c r="B53" s="240"/>
      <c r="C53" s="19">
        <f t="shared" ref="C53:I53" si="39">C73+C78+C79+C61+C62+C96+C98+C64+C65+C114+C66</f>
        <v>32691</v>
      </c>
      <c r="D53" s="19">
        <f t="shared" si="39"/>
        <v>25460</v>
      </c>
      <c r="E53" s="19">
        <f t="shared" si="39"/>
        <v>12163</v>
      </c>
      <c r="F53" s="19">
        <f t="shared" si="39"/>
        <v>13297</v>
      </c>
      <c r="G53" s="19">
        <f t="shared" si="39"/>
        <v>7231</v>
      </c>
      <c r="H53" s="19">
        <f t="shared" si="39"/>
        <v>3902</v>
      </c>
      <c r="I53" s="19">
        <f t="shared" si="39"/>
        <v>3329</v>
      </c>
    </row>
    <row r="54" spans="1:9" s="17" customFormat="1" ht="12" customHeight="1" x14ac:dyDescent="0.2">
      <c r="A54" s="244" t="s">
        <v>47</v>
      </c>
      <c r="B54" s="244"/>
      <c r="C54" s="25">
        <f t="shared" ref="C54:I54" si="40">C59+C58</f>
        <v>4144</v>
      </c>
      <c r="D54" s="25">
        <f t="shared" si="40"/>
        <v>3656</v>
      </c>
      <c r="E54" s="25">
        <f t="shared" si="40"/>
        <v>1775</v>
      </c>
      <c r="F54" s="25">
        <f t="shared" si="40"/>
        <v>1881</v>
      </c>
      <c r="G54" s="25">
        <f t="shared" si="40"/>
        <v>488</v>
      </c>
      <c r="H54" s="25">
        <f t="shared" si="40"/>
        <v>257</v>
      </c>
      <c r="I54" s="25">
        <f t="shared" si="40"/>
        <v>231</v>
      </c>
    </row>
    <row r="55" spans="1:9" s="17" customFormat="1" ht="12" customHeight="1" x14ac:dyDescent="0.2">
      <c r="A55" s="22"/>
      <c r="B55" s="28"/>
      <c r="C55" s="29"/>
      <c r="D55" s="29"/>
      <c r="E55" s="29"/>
      <c r="F55" s="29"/>
      <c r="G55" s="29"/>
      <c r="H55" s="29"/>
      <c r="I55" s="29"/>
    </row>
    <row r="56" spans="1:9" s="17" customFormat="1" ht="12" customHeight="1" x14ac:dyDescent="0.2">
      <c r="A56" s="243" t="s">
        <v>48</v>
      </c>
      <c r="B56" s="243"/>
      <c r="C56" s="14">
        <v>51183</v>
      </c>
      <c r="D56" s="14">
        <v>38443</v>
      </c>
      <c r="E56" s="14">
        <v>18156</v>
      </c>
      <c r="F56" s="14">
        <v>20287</v>
      </c>
      <c r="G56" s="14">
        <v>12740</v>
      </c>
      <c r="H56" s="14">
        <v>6813</v>
      </c>
      <c r="I56" s="14">
        <v>5927</v>
      </c>
    </row>
    <row r="57" spans="1:9" s="17" customFormat="1" ht="12" customHeight="1" x14ac:dyDescent="0.2">
      <c r="A57" s="240" t="s">
        <v>49</v>
      </c>
      <c r="B57" s="240"/>
      <c r="C57" s="19">
        <v>3390</v>
      </c>
      <c r="D57" s="19">
        <v>2534</v>
      </c>
      <c r="E57" s="19">
        <v>1190</v>
      </c>
      <c r="F57" s="19">
        <v>1344</v>
      </c>
      <c r="G57" s="19">
        <v>856</v>
      </c>
      <c r="H57" s="19">
        <v>469</v>
      </c>
      <c r="I57" s="19">
        <v>387</v>
      </c>
    </row>
    <row r="58" spans="1:9" s="17" customFormat="1" ht="12" customHeight="1" x14ac:dyDescent="0.2">
      <c r="A58" s="240" t="s">
        <v>51</v>
      </c>
      <c r="B58" s="240"/>
      <c r="C58" s="19">
        <v>2048</v>
      </c>
      <c r="D58" s="19">
        <v>1817</v>
      </c>
      <c r="E58" s="19">
        <v>879</v>
      </c>
      <c r="F58" s="19">
        <v>938</v>
      </c>
      <c r="G58" s="19">
        <v>231</v>
      </c>
      <c r="H58" s="19">
        <v>115</v>
      </c>
      <c r="I58" s="19">
        <v>116</v>
      </c>
    </row>
    <row r="59" spans="1:9" s="17" customFormat="1" ht="12" customHeight="1" x14ac:dyDescent="0.2">
      <c r="A59" s="240" t="s">
        <v>52</v>
      </c>
      <c r="B59" s="240"/>
      <c r="C59" s="19">
        <v>2096</v>
      </c>
      <c r="D59" s="19">
        <v>1839</v>
      </c>
      <c r="E59" s="19">
        <v>896</v>
      </c>
      <c r="F59" s="19">
        <v>943</v>
      </c>
      <c r="G59" s="19">
        <v>257</v>
      </c>
      <c r="H59" s="19">
        <v>142</v>
      </c>
      <c r="I59" s="19">
        <v>115</v>
      </c>
    </row>
    <row r="60" spans="1:9" s="17" customFormat="1" ht="12" customHeight="1" x14ac:dyDescent="0.2">
      <c r="A60" s="240" t="s">
        <v>53</v>
      </c>
      <c r="B60" s="240"/>
      <c r="C60" s="19">
        <v>8174</v>
      </c>
      <c r="D60" s="19">
        <v>4783</v>
      </c>
      <c r="E60" s="19">
        <v>2169</v>
      </c>
      <c r="F60" s="19">
        <v>2614</v>
      </c>
      <c r="G60" s="19">
        <v>3391</v>
      </c>
      <c r="H60" s="19">
        <v>1808</v>
      </c>
      <c r="I60" s="19">
        <v>1583</v>
      </c>
    </row>
    <row r="61" spans="1:9" s="17" customFormat="1" ht="12" customHeight="1" x14ac:dyDescent="0.2">
      <c r="A61" s="240" t="s">
        <v>54</v>
      </c>
      <c r="B61" s="240"/>
      <c r="C61" s="19">
        <v>2859</v>
      </c>
      <c r="D61" s="19">
        <v>2277</v>
      </c>
      <c r="E61" s="19">
        <v>1080</v>
      </c>
      <c r="F61" s="19">
        <v>1197</v>
      </c>
      <c r="G61" s="19">
        <v>582</v>
      </c>
      <c r="H61" s="19">
        <v>309</v>
      </c>
      <c r="I61" s="19">
        <v>273</v>
      </c>
    </row>
    <row r="62" spans="1:9" s="17" customFormat="1" ht="12" customHeight="1" x14ac:dyDescent="0.2">
      <c r="A62" s="240" t="s">
        <v>56</v>
      </c>
      <c r="B62" s="240"/>
      <c r="C62" s="19">
        <v>14938</v>
      </c>
      <c r="D62" s="19">
        <v>11607</v>
      </c>
      <c r="E62" s="19">
        <v>5520</v>
      </c>
      <c r="F62" s="19">
        <v>6087</v>
      </c>
      <c r="G62" s="19">
        <v>3331</v>
      </c>
      <c r="H62" s="19">
        <v>1760</v>
      </c>
      <c r="I62" s="19">
        <v>1571</v>
      </c>
    </row>
    <row r="63" spans="1:9" s="17" customFormat="1" ht="12" customHeight="1" x14ac:dyDescent="0.2">
      <c r="A63" s="240" t="s">
        <v>58</v>
      </c>
      <c r="B63" s="240"/>
      <c r="C63" s="19">
        <v>4633</v>
      </c>
      <c r="D63" s="19">
        <v>3501</v>
      </c>
      <c r="E63" s="19">
        <v>1608</v>
      </c>
      <c r="F63" s="19">
        <v>1893</v>
      </c>
      <c r="G63" s="19">
        <v>1132</v>
      </c>
      <c r="H63" s="19">
        <v>580</v>
      </c>
      <c r="I63" s="19">
        <v>552</v>
      </c>
    </row>
    <row r="64" spans="1:9" s="17" customFormat="1" ht="12" customHeight="1" x14ac:dyDescent="0.2">
      <c r="A64" s="240" t="s">
        <v>59</v>
      </c>
      <c r="B64" s="240"/>
      <c r="C64" s="19">
        <v>2400</v>
      </c>
      <c r="D64" s="19">
        <v>2020</v>
      </c>
      <c r="E64" s="19">
        <v>957</v>
      </c>
      <c r="F64" s="19">
        <v>1063</v>
      </c>
      <c r="G64" s="19">
        <v>380</v>
      </c>
      <c r="H64" s="19">
        <v>209</v>
      </c>
      <c r="I64" s="19">
        <v>171</v>
      </c>
    </row>
    <row r="65" spans="1:9" s="17" customFormat="1" ht="12" customHeight="1" x14ac:dyDescent="0.2">
      <c r="A65" s="240" t="s">
        <v>60</v>
      </c>
      <c r="B65" s="240"/>
      <c r="C65" s="19">
        <v>2610</v>
      </c>
      <c r="D65" s="19">
        <v>2148</v>
      </c>
      <c r="E65" s="19">
        <v>1037</v>
      </c>
      <c r="F65" s="19">
        <v>1111</v>
      </c>
      <c r="G65" s="19">
        <v>462</v>
      </c>
      <c r="H65" s="19">
        <v>262</v>
      </c>
      <c r="I65" s="19">
        <v>200</v>
      </c>
    </row>
    <row r="66" spans="1:9" s="17" customFormat="1" ht="12" customHeight="1" x14ac:dyDescent="0.2">
      <c r="A66" s="240" t="s">
        <v>61</v>
      </c>
      <c r="B66" s="240"/>
      <c r="C66" s="19">
        <v>4616</v>
      </c>
      <c r="D66" s="19">
        <v>3513</v>
      </c>
      <c r="E66" s="19">
        <v>1696</v>
      </c>
      <c r="F66" s="19">
        <v>1817</v>
      </c>
      <c r="G66" s="19">
        <v>1103</v>
      </c>
      <c r="H66" s="19">
        <v>597</v>
      </c>
      <c r="I66" s="19">
        <v>506</v>
      </c>
    </row>
    <row r="67" spans="1:9" s="17" customFormat="1" ht="12" customHeight="1" x14ac:dyDescent="0.2">
      <c r="A67" s="244" t="s">
        <v>62</v>
      </c>
      <c r="B67" s="244"/>
      <c r="C67" s="25">
        <v>3419</v>
      </c>
      <c r="D67" s="25">
        <v>2404</v>
      </c>
      <c r="E67" s="25">
        <v>1124</v>
      </c>
      <c r="F67" s="25">
        <v>1280</v>
      </c>
      <c r="G67" s="25">
        <v>1015</v>
      </c>
      <c r="H67" s="25">
        <v>562</v>
      </c>
      <c r="I67" s="25">
        <v>453</v>
      </c>
    </row>
    <row r="68" spans="1:9" s="17" customFormat="1" ht="1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s="17" customFormat="1" ht="12" customHeight="1" x14ac:dyDescent="0.2">
      <c r="A69" s="243" t="s">
        <v>63</v>
      </c>
      <c r="B69" s="243"/>
      <c r="C69" s="16">
        <v>151522</v>
      </c>
      <c r="D69" s="16">
        <v>103773</v>
      </c>
      <c r="E69" s="16">
        <v>48421</v>
      </c>
      <c r="F69" s="16">
        <v>55352</v>
      </c>
      <c r="G69" s="16">
        <v>47749</v>
      </c>
      <c r="H69" s="16">
        <v>25157</v>
      </c>
      <c r="I69" s="16">
        <v>22592</v>
      </c>
    </row>
    <row r="70" spans="1:9" s="17" customFormat="1" ht="12" customHeight="1" x14ac:dyDescent="0.2">
      <c r="A70" s="240" t="s">
        <v>64</v>
      </c>
      <c r="B70" s="240"/>
      <c r="C70" s="19">
        <v>4467</v>
      </c>
      <c r="D70" s="19">
        <v>2944</v>
      </c>
      <c r="E70" s="19">
        <v>1328</v>
      </c>
      <c r="F70" s="19">
        <v>1616</v>
      </c>
      <c r="G70" s="19">
        <v>1523</v>
      </c>
      <c r="H70" s="19">
        <v>804</v>
      </c>
      <c r="I70" s="19">
        <v>719</v>
      </c>
    </row>
    <row r="71" spans="1:9" s="17" customFormat="1" ht="12" customHeight="1" x14ac:dyDescent="0.2">
      <c r="A71" s="240" t="s">
        <v>65</v>
      </c>
      <c r="B71" s="240"/>
      <c r="C71" s="19">
        <v>1421</v>
      </c>
      <c r="D71" s="19">
        <v>1301</v>
      </c>
      <c r="E71" s="19">
        <v>624</v>
      </c>
      <c r="F71" s="19">
        <v>677</v>
      </c>
      <c r="G71" s="19">
        <v>120</v>
      </c>
      <c r="H71" s="19">
        <v>69</v>
      </c>
      <c r="I71" s="19">
        <v>51</v>
      </c>
    </row>
    <row r="72" spans="1:9" s="17" customFormat="1" ht="12" customHeight="1" x14ac:dyDescent="0.2">
      <c r="A72" s="240" t="s">
        <v>66</v>
      </c>
      <c r="B72" s="240"/>
      <c r="C72" s="19">
        <v>348</v>
      </c>
      <c r="D72" s="19">
        <v>299</v>
      </c>
      <c r="E72" s="19">
        <v>138</v>
      </c>
      <c r="F72" s="19">
        <v>161</v>
      </c>
      <c r="G72" s="19">
        <v>49</v>
      </c>
      <c r="H72" s="19">
        <v>28</v>
      </c>
      <c r="I72" s="19">
        <v>21</v>
      </c>
    </row>
    <row r="73" spans="1:9" s="17" customFormat="1" ht="12" customHeight="1" x14ac:dyDescent="0.2">
      <c r="A73" s="240" t="s">
        <v>67</v>
      </c>
      <c r="B73" s="240"/>
      <c r="C73" s="19">
        <v>1004</v>
      </c>
      <c r="D73" s="19">
        <v>866</v>
      </c>
      <c r="E73" s="19">
        <v>416</v>
      </c>
      <c r="F73" s="19">
        <v>450</v>
      </c>
      <c r="G73" s="19">
        <v>138</v>
      </c>
      <c r="H73" s="19">
        <v>83</v>
      </c>
      <c r="I73" s="19">
        <v>55</v>
      </c>
    </row>
    <row r="74" spans="1:9" s="17" customFormat="1" ht="12" customHeight="1" x14ac:dyDescent="0.2">
      <c r="A74" s="240" t="s">
        <v>68</v>
      </c>
      <c r="B74" s="240"/>
      <c r="C74" s="19">
        <v>308</v>
      </c>
      <c r="D74" s="19">
        <v>263</v>
      </c>
      <c r="E74" s="19">
        <v>122</v>
      </c>
      <c r="F74" s="19">
        <v>141</v>
      </c>
      <c r="G74" s="19">
        <v>45</v>
      </c>
      <c r="H74" s="19">
        <v>27</v>
      </c>
      <c r="I74" s="19">
        <v>18</v>
      </c>
    </row>
    <row r="75" spans="1:9" s="17" customFormat="1" ht="12" customHeight="1" x14ac:dyDescent="0.2">
      <c r="A75" s="240" t="s">
        <v>69</v>
      </c>
      <c r="B75" s="240"/>
      <c r="C75" s="19">
        <v>1544</v>
      </c>
      <c r="D75" s="19">
        <v>1269</v>
      </c>
      <c r="E75" s="19">
        <v>594</v>
      </c>
      <c r="F75" s="19">
        <v>675</v>
      </c>
      <c r="G75" s="19">
        <v>275</v>
      </c>
      <c r="H75" s="19">
        <v>156</v>
      </c>
      <c r="I75" s="19">
        <v>119</v>
      </c>
    </row>
    <row r="76" spans="1:9" s="17" customFormat="1" ht="12" customHeight="1" x14ac:dyDescent="0.2">
      <c r="A76" s="240" t="s">
        <v>70</v>
      </c>
      <c r="B76" s="240"/>
      <c r="C76" s="19">
        <v>635</v>
      </c>
      <c r="D76" s="19">
        <v>554</v>
      </c>
      <c r="E76" s="19">
        <v>283</v>
      </c>
      <c r="F76" s="19">
        <v>271</v>
      </c>
      <c r="G76" s="19">
        <v>81</v>
      </c>
      <c r="H76" s="19">
        <v>43</v>
      </c>
      <c r="I76" s="19">
        <v>38</v>
      </c>
    </row>
    <row r="77" spans="1:9" s="17" customFormat="1" ht="12" customHeight="1" x14ac:dyDescent="0.2">
      <c r="A77" s="240" t="s">
        <v>71</v>
      </c>
      <c r="B77" s="240"/>
      <c r="C77" s="19">
        <v>2632</v>
      </c>
      <c r="D77" s="19">
        <v>2065</v>
      </c>
      <c r="E77" s="19">
        <v>934</v>
      </c>
      <c r="F77" s="19">
        <v>1131</v>
      </c>
      <c r="G77" s="19">
        <v>567</v>
      </c>
      <c r="H77" s="19">
        <v>331</v>
      </c>
      <c r="I77" s="19">
        <v>236</v>
      </c>
    </row>
    <row r="78" spans="1:9" s="17" customFormat="1" ht="12" customHeight="1" x14ac:dyDescent="0.2">
      <c r="A78" s="240" t="s">
        <v>73</v>
      </c>
      <c r="B78" s="240"/>
      <c r="C78" s="19">
        <v>871</v>
      </c>
      <c r="D78" s="19">
        <v>546</v>
      </c>
      <c r="E78" s="19">
        <v>250</v>
      </c>
      <c r="F78" s="19">
        <v>296</v>
      </c>
      <c r="G78" s="19">
        <v>325</v>
      </c>
      <c r="H78" s="19">
        <v>182</v>
      </c>
      <c r="I78" s="19">
        <v>143</v>
      </c>
    </row>
    <row r="79" spans="1:9" s="17" customFormat="1" ht="12" customHeight="1" x14ac:dyDescent="0.2">
      <c r="A79" s="240" t="s">
        <v>75</v>
      </c>
      <c r="B79" s="240"/>
      <c r="C79" s="19">
        <v>485</v>
      </c>
      <c r="D79" s="19">
        <v>394</v>
      </c>
      <c r="E79" s="19">
        <v>192</v>
      </c>
      <c r="F79" s="19">
        <v>202</v>
      </c>
      <c r="G79" s="19">
        <v>91</v>
      </c>
      <c r="H79" s="19">
        <v>51</v>
      </c>
      <c r="I79" s="19">
        <v>40</v>
      </c>
    </row>
    <row r="80" spans="1:9" s="17" customFormat="1" ht="12" customHeight="1" x14ac:dyDescent="0.2">
      <c r="A80" s="240" t="s">
        <v>76</v>
      </c>
      <c r="B80" s="240"/>
      <c r="C80" s="19">
        <v>759</v>
      </c>
      <c r="D80" s="19">
        <v>637</v>
      </c>
      <c r="E80" s="19">
        <v>307</v>
      </c>
      <c r="F80" s="19">
        <v>330</v>
      </c>
      <c r="G80" s="19">
        <v>122</v>
      </c>
      <c r="H80" s="19">
        <v>66</v>
      </c>
      <c r="I80" s="19">
        <v>56</v>
      </c>
    </row>
    <row r="81" spans="1:9" s="17" customFormat="1" ht="12" customHeight="1" x14ac:dyDescent="0.2">
      <c r="A81" s="240" t="s">
        <v>77</v>
      </c>
      <c r="B81" s="240"/>
      <c r="C81" s="19">
        <v>1529</v>
      </c>
      <c r="D81" s="19">
        <v>1099</v>
      </c>
      <c r="E81" s="19">
        <v>533</v>
      </c>
      <c r="F81" s="19">
        <v>566</v>
      </c>
      <c r="G81" s="19">
        <v>430</v>
      </c>
      <c r="H81" s="19">
        <v>230</v>
      </c>
      <c r="I81" s="19">
        <v>200</v>
      </c>
    </row>
    <row r="82" spans="1:9" s="17" customFormat="1" ht="12" customHeight="1" x14ac:dyDescent="0.2">
      <c r="A82" s="240" t="s">
        <v>80</v>
      </c>
      <c r="B82" s="240"/>
      <c r="C82" s="19">
        <v>2137</v>
      </c>
      <c r="D82" s="19">
        <v>1632</v>
      </c>
      <c r="E82" s="19">
        <v>778</v>
      </c>
      <c r="F82" s="19">
        <v>854</v>
      </c>
      <c r="G82" s="19">
        <v>505</v>
      </c>
      <c r="H82" s="19">
        <v>276</v>
      </c>
      <c r="I82" s="19">
        <v>229</v>
      </c>
    </row>
    <row r="83" spans="1:9" s="17" customFormat="1" ht="12" customHeight="1" x14ac:dyDescent="0.2">
      <c r="A83" s="240" t="s">
        <v>81</v>
      </c>
      <c r="B83" s="240"/>
      <c r="C83" s="19">
        <v>6524</v>
      </c>
      <c r="D83" s="19">
        <v>5808</v>
      </c>
      <c r="E83" s="19">
        <v>2831</v>
      </c>
      <c r="F83" s="19">
        <v>2977</v>
      </c>
      <c r="G83" s="19">
        <v>716</v>
      </c>
      <c r="H83" s="19">
        <v>383</v>
      </c>
      <c r="I83" s="19">
        <v>333</v>
      </c>
    </row>
    <row r="84" spans="1:9" s="17" customFormat="1" ht="12" customHeight="1" x14ac:dyDescent="0.2">
      <c r="A84" s="240" t="s">
        <v>84</v>
      </c>
      <c r="B84" s="240"/>
      <c r="C84" s="19">
        <v>4339</v>
      </c>
      <c r="D84" s="19">
        <v>3077</v>
      </c>
      <c r="E84" s="19">
        <v>1375</v>
      </c>
      <c r="F84" s="19">
        <v>1702</v>
      </c>
      <c r="G84" s="19">
        <v>1262</v>
      </c>
      <c r="H84" s="19">
        <v>673</v>
      </c>
      <c r="I84" s="19">
        <v>589</v>
      </c>
    </row>
    <row r="85" spans="1:9" s="17" customFormat="1" ht="12" customHeight="1" x14ac:dyDescent="0.2">
      <c r="A85" s="240" t="s">
        <v>87</v>
      </c>
      <c r="B85" s="240"/>
      <c r="C85" s="19">
        <v>4671</v>
      </c>
      <c r="D85" s="19">
        <v>3179</v>
      </c>
      <c r="E85" s="19">
        <v>1527</v>
      </c>
      <c r="F85" s="19">
        <v>1652</v>
      </c>
      <c r="G85" s="19">
        <v>1492</v>
      </c>
      <c r="H85" s="19">
        <v>787</v>
      </c>
      <c r="I85" s="19">
        <v>705</v>
      </c>
    </row>
    <row r="86" spans="1:9" s="17" customFormat="1" ht="12" customHeight="1" x14ac:dyDescent="0.2">
      <c r="A86" s="240" t="s">
        <v>88</v>
      </c>
      <c r="B86" s="240"/>
      <c r="C86" s="19">
        <v>2068</v>
      </c>
      <c r="D86" s="19">
        <v>1820</v>
      </c>
      <c r="E86" s="19">
        <v>842</v>
      </c>
      <c r="F86" s="19">
        <v>978</v>
      </c>
      <c r="G86" s="19">
        <v>248</v>
      </c>
      <c r="H86" s="19">
        <v>129</v>
      </c>
      <c r="I86" s="19">
        <v>119</v>
      </c>
    </row>
    <row r="87" spans="1:9" s="17" customFormat="1" ht="12" customHeight="1" x14ac:dyDescent="0.2">
      <c r="A87" s="240" t="s">
        <v>89</v>
      </c>
      <c r="B87" s="240"/>
      <c r="C87" s="19">
        <v>877</v>
      </c>
      <c r="D87" s="19">
        <v>711</v>
      </c>
      <c r="E87" s="19">
        <v>345</v>
      </c>
      <c r="F87" s="19">
        <v>366</v>
      </c>
      <c r="G87" s="19">
        <v>166</v>
      </c>
      <c r="H87" s="19">
        <v>83</v>
      </c>
      <c r="I87" s="19">
        <v>83</v>
      </c>
    </row>
    <row r="88" spans="1:9" s="17" customFormat="1" ht="12" customHeight="1" x14ac:dyDescent="0.2">
      <c r="A88" s="240" t="s">
        <v>90</v>
      </c>
      <c r="B88" s="240"/>
      <c r="C88" s="19">
        <v>1354</v>
      </c>
      <c r="D88" s="19">
        <v>1134</v>
      </c>
      <c r="E88" s="19">
        <v>564</v>
      </c>
      <c r="F88" s="19">
        <v>570</v>
      </c>
      <c r="G88" s="19">
        <v>220</v>
      </c>
      <c r="H88" s="19">
        <v>124</v>
      </c>
      <c r="I88" s="19">
        <v>96</v>
      </c>
    </row>
    <row r="89" spans="1:9" s="17" customFormat="1" ht="12" customHeight="1" x14ac:dyDescent="0.2">
      <c r="A89" s="240" t="s">
        <v>91</v>
      </c>
      <c r="B89" s="240"/>
      <c r="C89" s="19">
        <v>551</v>
      </c>
      <c r="D89" s="19">
        <v>472</v>
      </c>
      <c r="E89" s="19">
        <v>223</v>
      </c>
      <c r="F89" s="19">
        <v>249</v>
      </c>
      <c r="G89" s="19">
        <v>79</v>
      </c>
      <c r="H89" s="19">
        <v>42</v>
      </c>
      <c r="I89" s="19">
        <v>37</v>
      </c>
    </row>
    <row r="90" spans="1:9" s="17" customFormat="1" ht="12" customHeight="1" x14ac:dyDescent="0.2">
      <c r="A90" s="240" t="s">
        <v>92</v>
      </c>
      <c r="B90" s="240"/>
      <c r="C90" s="19">
        <v>519</v>
      </c>
      <c r="D90" s="19">
        <v>350</v>
      </c>
      <c r="E90" s="19">
        <v>170</v>
      </c>
      <c r="F90" s="19">
        <v>180</v>
      </c>
      <c r="G90" s="19">
        <v>169</v>
      </c>
      <c r="H90" s="19">
        <v>89</v>
      </c>
      <c r="I90" s="19">
        <v>80</v>
      </c>
    </row>
    <row r="91" spans="1:9" s="17" customFormat="1" ht="12" customHeight="1" x14ac:dyDescent="0.2">
      <c r="A91" s="240" t="s">
        <v>93</v>
      </c>
      <c r="B91" s="240"/>
      <c r="C91" s="19">
        <v>1265</v>
      </c>
      <c r="D91" s="19">
        <v>1019</v>
      </c>
      <c r="E91" s="19">
        <v>478</v>
      </c>
      <c r="F91" s="19">
        <v>541</v>
      </c>
      <c r="G91" s="19">
        <v>246</v>
      </c>
      <c r="H91" s="19">
        <v>130</v>
      </c>
      <c r="I91" s="19">
        <v>116</v>
      </c>
    </row>
    <row r="92" spans="1:9" s="17" customFormat="1" ht="12" customHeight="1" x14ac:dyDescent="0.2">
      <c r="A92" s="240" t="s">
        <v>94</v>
      </c>
      <c r="B92" s="240"/>
      <c r="C92" s="19">
        <v>1770</v>
      </c>
      <c r="D92" s="19">
        <v>1071</v>
      </c>
      <c r="E92" s="19">
        <v>499</v>
      </c>
      <c r="F92" s="19">
        <v>572</v>
      </c>
      <c r="G92" s="19">
        <v>699</v>
      </c>
      <c r="H92" s="19">
        <v>380</v>
      </c>
      <c r="I92" s="19">
        <v>319</v>
      </c>
    </row>
    <row r="93" spans="1:9" s="17" customFormat="1" ht="12" customHeight="1" x14ac:dyDescent="0.2">
      <c r="A93" s="240" t="s">
        <v>95</v>
      </c>
      <c r="B93" s="240"/>
      <c r="C93" s="19">
        <v>63583</v>
      </c>
      <c r="D93" s="19">
        <v>39346</v>
      </c>
      <c r="E93" s="19">
        <v>18093</v>
      </c>
      <c r="F93" s="19">
        <v>21253</v>
      </c>
      <c r="G93" s="19">
        <v>24237</v>
      </c>
      <c r="H93" s="19">
        <v>12524</v>
      </c>
      <c r="I93" s="19">
        <v>11713</v>
      </c>
    </row>
    <row r="94" spans="1:9" s="17" customFormat="1" ht="12" customHeight="1" x14ac:dyDescent="0.2">
      <c r="A94" s="240" t="s">
        <v>96</v>
      </c>
      <c r="B94" s="240"/>
      <c r="C94" s="19">
        <v>1494</v>
      </c>
      <c r="D94" s="19">
        <v>1155</v>
      </c>
      <c r="E94" s="19">
        <v>527</v>
      </c>
      <c r="F94" s="19">
        <v>628</v>
      </c>
      <c r="G94" s="19">
        <v>339</v>
      </c>
      <c r="H94" s="19">
        <v>188</v>
      </c>
      <c r="I94" s="19">
        <v>151</v>
      </c>
    </row>
    <row r="95" spans="1:9" s="17" customFormat="1" ht="12" customHeight="1" x14ac:dyDescent="0.2">
      <c r="A95" s="240" t="s">
        <v>97</v>
      </c>
      <c r="B95" s="240"/>
      <c r="C95" s="19">
        <v>1300</v>
      </c>
      <c r="D95" s="19">
        <v>1066</v>
      </c>
      <c r="E95" s="19">
        <v>518</v>
      </c>
      <c r="F95" s="19">
        <v>548</v>
      </c>
      <c r="G95" s="19">
        <v>234</v>
      </c>
      <c r="H95" s="19">
        <v>133</v>
      </c>
      <c r="I95" s="19">
        <v>101</v>
      </c>
    </row>
    <row r="96" spans="1:9" s="17" customFormat="1" ht="12" customHeight="1" x14ac:dyDescent="0.2">
      <c r="A96" s="240" t="s">
        <v>98</v>
      </c>
      <c r="B96" s="240"/>
      <c r="C96" s="19">
        <v>631</v>
      </c>
      <c r="D96" s="19">
        <v>408</v>
      </c>
      <c r="E96" s="19">
        <v>203</v>
      </c>
      <c r="F96" s="19">
        <v>205</v>
      </c>
      <c r="G96" s="19">
        <v>223</v>
      </c>
      <c r="H96" s="19">
        <v>110</v>
      </c>
      <c r="I96" s="19">
        <v>113</v>
      </c>
    </row>
    <row r="97" spans="1:9" s="17" customFormat="1" ht="12" customHeight="1" x14ac:dyDescent="0.2">
      <c r="A97" s="240" t="s">
        <v>99</v>
      </c>
      <c r="B97" s="240"/>
      <c r="C97" s="19">
        <v>6209</v>
      </c>
      <c r="D97" s="19">
        <v>3604</v>
      </c>
      <c r="E97" s="19">
        <v>1611</v>
      </c>
      <c r="F97" s="19">
        <v>1993</v>
      </c>
      <c r="G97" s="19">
        <v>2605</v>
      </c>
      <c r="H97" s="19">
        <v>1312</v>
      </c>
      <c r="I97" s="19">
        <v>1293</v>
      </c>
    </row>
    <row r="98" spans="1:9" s="17" customFormat="1" ht="12" customHeight="1" x14ac:dyDescent="0.2">
      <c r="A98" s="240" t="s">
        <v>100</v>
      </c>
      <c r="B98" s="240"/>
      <c r="C98" s="19">
        <v>1461</v>
      </c>
      <c r="D98" s="19">
        <v>1030</v>
      </c>
      <c r="E98" s="19">
        <v>499</v>
      </c>
      <c r="F98" s="19">
        <v>531</v>
      </c>
      <c r="G98" s="19">
        <v>431</v>
      </c>
      <c r="H98" s="19">
        <v>248</v>
      </c>
      <c r="I98" s="19">
        <v>183</v>
      </c>
    </row>
    <row r="99" spans="1:9" s="17" customFormat="1" ht="12" customHeight="1" x14ac:dyDescent="0.2">
      <c r="A99" s="240" t="s">
        <v>101</v>
      </c>
      <c r="B99" s="240"/>
      <c r="C99" s="19">
        <v>1800</v>
      </c>
      <c r="D99" s="19">
        <v>1133</v>
      </c>
      <c r="E99" s="19">
        <v>525</v>
      </c>
      <c r="F99" s="19">
        <v>608</v>
      </c>
      <c r="G99" s="19">
        <v>667</v>
      </c>
      <c r="H99" s="19">
        <v>353</v>
      </c>
      <c r="I99" s="19">
        <v>314</v>
      </c>
    </row>
    <row r="100" spans="1:9" s="17" customFormat="1" ht="12" customHeight="1" x14ac:dyDescent="0.2">
      <c r="A100" s="240" t="s">
        <v>102</v>
      </c>
      <c r="B100" s="240"/>
      <c r="C100" s="19">
        <v>1358</v>
      </c>
      <c r="D100" s="19">
        <v>1130</v>
      </c>
      <c r="E100" s="19">
        <v>563</v>
      </c>
      <c r="F100" s="19">
        <v>567</v>
      </c>
      <c r="G100" s="19">
        <v>228</v>
      </c>
      <c r="H100" s="19">
        <v>120</v>
      </c>
      <c r="I100" s="19">
        <v>108</v>
      </c>
    </row>
    <row r="101" spans="1:9" s="17" customFormat="1" ht="12" customHeight="1" x14ac:dyDescent="0.2">
      <c r="A101" s="240" t="s">
        <v>103</v>
      </c>
      <c r="B101" s="240"/>
      <c r="C101" s="19">
        <v>311</v>
      </c>
      <c r="D101" s="19">
        <v>262</v>
      </c>
      <c r="E101" s="19">
        <v>125</v>
      </c>
      <c r="F101" s="19">
        <v>137</v>
      </c>
      <c r="G101" s="19">
        <v>49</v>
      </c>
      <c r="H101" s="19">
        <v>28</v>
      </c>
      <c r="I101" s="19">
        <v>21</v>
      </c>
    </row>
    <row r="102" spans="1:9" s="17" customFormat="1" ht="12" customHeight="1" x14ac:dyDescent="0.2">
      <c r="A102" s="240" t="s">
        <v>338</v>
      </c>
      <c r="B102" s="240"/>
      <c r="C102" s="19">
        <v>4693</v>
      </c>
      <c r="D102" s="19">
        <v>3606</v>
      </c>
      <c r="E102" s="19">
        <v>1776</v>
      </c>
      <c r="F102" s="19">
        <v>1830</v>
      </c>
      <c r="G102" s="19">
        <v>1087</v>
      </c>
      <c r="H102" s="19">
        <v>711</v>
      </c>
      <c r="I102" s="19">
        <v>376</v>
      </c>
    </row>
    <row r="103" spans="1:9" s="17" customFormat="1" ht="12" customHeight="1" x14ac:dyDescent="0.2">
      <c r="A103" s="240" t="s">
        <v>104</v>
      </c>
      <c r="B103" s="240"/>
      <c r="C103" s="19">
        <v>900</v>
      </c>
      <c r="D103" s="19">
        <v>702</v>
      </c>
      <c r="E103" s="19">
        <v>336</v>
      </c>
      <c r="F103" s="19">
        <v>366</v>
      </c>
      <c r="G103" s="19">
        <v>198</v>
      </c>
      <c r="H103" s="19">
        <v>102</v>
      </c>
      <c r="I103" s="19">
        <v>96</v>
      </c>
    </row>
    <row r="104" spans="1:9" s="17" customFormat="1" ht="12" customHeight="1" x14ac:dyDescent="0.2">
      <c r="A104" s="240" t="s">
        <v>105</v>
      </c>
      <c r="B104" s="240"/>
      <c r="C104" s="19">
        <v>769</v>
      </c>
      <c r="D104" s="19">
        <v>444</v>
      </c>
      <c r="E104" s="19">
        <v>205</v>
      </c>
      <c r="F104" s="19">
        <v>239</v>
      </c>
      <c r="G104" s="19">
        <v>325</v>
      </c>
      <c r="H104" s="19">
        <v>182</v>
      </c>
      <c r="I104" s="19">
        <v>143</v>
      </c>
    </row>
    <row r="105" spans="1:9" s="17" customFormat="1" ht="12" customHeight="1" x14ac:dyDescent="0.2">
      <c r="A105" s="240" t="s">
        <v>106</v>
      </c>
      <c r="B105" s="240"/>
      <c r="C105" s="19">
        <v>821</v>
      </c>
      <c r="D105" s="19">
        <v>652</v>
      </c>
      <c r="E105" s="19">
        <v>299</v>
      </c>
      <c r="F105" s="19">
        <v>353</v>
      </c>
      <c r="G105" s="19">
        <v>169</v>
      </c>
      <c r="H105" s="19">
        <v>83</v>
      </c>
      <c r="I105" s="19">
        <v>86</v>
      </c>
    </row>
    <row r="106" spans="1:9" s="17" customFormat="1" ht="12" customHeight="1" x14ac:dyDescent="0.2">
      <c r="A106" s="240" t="s">
        <v>107</v>
      </c>
      <c r="B106" s="240"/>
      <c r="C106" s="19">
        <v>327</v>
      </c>
      <c r="D106" s="19">
        <v>287</v>
      </c>
      <c r="E106" s="19">
        <v>137</v>
      </c>
      <c r="F106" s="19">
        <v>150</v>
      </c>
      <c r="G106" s="19">
        <v>40</v>
      </c>
      <c r="H106" s="19">
        <v>22</v>
      </c>
      <c r="I106" s="19">
        <v>18</v>
      </c>
    </row>
    <row r="107" spans="1:9" s="17" customFormat="1" ht="12" customHeight="1" x14ac:dyDescent="0.2">
      <c r="A107" s="240" t="s">
        <v>108</v>
      </c>
      <c r="B107" s="240"/>
      <c r="C107" s="19">
        <v>832</v>
      </c>
      <c r="D107" s="19">
        <v>717</v>
      </c>
      <c r="E107" s="19">
        <v>329</v>
      </c>
      <c r="F107" s="19">
        <v>388</v>
      </c>
      <c r="G107" s="19">
        <v>115</v>
      </c>
      <c r="H107" s="19">
        <v>64</v>
      </c>
      <c r="I107" s="19">
        <v>51</v>
      </c>
    </row>
    <row r="108" spans="1:9" s="17" customFormat="1" ht="12" customHeight="1" x14ac:dyDescent="0.2">
      <c r="A108" s="240" t="s">
        <v>109</v>
      </c>
      <c r="B108" s="240"/>
      <c r="C108" s="19">
        <v>1440</v>
      </c>
      <c r="D108" s="19">
        <v>1163</v>
      </c>
      <c r="E108" s="19">
        <v>551</v>
      </c>
      <c r="F108" s="19">
        <v>612</v>
      </c>
      <c r="G108" s="19">
        <v>277</v>
      </c>
      <c r="H108" s="19">
        <v>137</v>
      </c>
      <c r="I108" s="19">
        <v>140</v>
      </c>
    </row>
    <row r="109" spans="1:9" s="17" customFormat="1" ht="12" customHeight="1" x14ac:dyDescent="0.2">
      <c r="A109" s="240" t="s">
        <v>110</v>
      </c>
      <c r="B109" s="240"/>
      <c r="C109" s="19">
        <v>4054</v>
      </c>
      <c r="D109" s="19">
        <v>1799</v>
      </c>
      <c r="E109" s="19">
        <v>819</v>
      </c>
      <c r="F109" s="19">
        <v>980</v>
      </c>
      <c r="G109" s="19">
        <v>2255</v>
      </c>
      <c r="H109" s="19">
        <v>1233</v>
      </c>
      <c r="I109" s="19">
        <v>1022</v>
      </c>
    </row>
    <row r="110" spans="1:9" s="17" customFormat="1" ht="12" customHeight="1" x14ac:dyDescent="0.2">
      <c r="A110" s="240" t="s">
        <v>111</v>
      </c>
      <c r="B110" s="240"/>
      <c r="C110" s="19">
        <v>1876</v>
      </c>
      <c r="D110" s="19">
        <v>1613</v>
      </c>
      <c r="E110" s="19">
        <v>775</v>
      </c>
      <c r="F110" s="19">
        <v>838</v>
      </c>
      <c r="G110" s="19">
        <v>263</v>
      </c>
      <c r="H110" s="19">
        <v>146</v>
      </c>
      <c r="I110" s="19">
        <v>117</v>
      </c>
    </row>
    <row r="111" spans="1:9" s="17" customFormat="1" ht="12" customHeight="1" x14ac:dyDescent="0.2">
      <c r="A111" s="240" t="s">
        <v>112</v>
      </c>
      <c r="B111" s="240"/>
      <c r="C111" s="19">
        <v>803</v>
      </c>
      <c r="D111" s="19">
        <v>555</v>
      </c>
      <c r="E111" s="19">
        <v>253</v>
      </c>
      <c r="F111" s="19">
        <v>302</v>
      </c>
      <c r="G111" s="19">
        <v>248</v>
      </c>
      <c r="H111" s="19">
        <v>136</v>
      </c>
      <c r="I111" s="19">
        <v>112</v>
      </c>
    </row>
    <row r="112" spans="1:9" s="17" customFormat="1" ht="12" customHeight="1" x14ac:dyDescent="0.2">
      <c r="A112" s="240" t="s">
        <v>113</v>
      </c>
      <c r="B112" s="240"/>
      <c r="C112" s="19">
        <v>1620</v>
      </c>
      <c r="D112" s="19">
        <v>1222</v>
      </c>
      <c r="E112" s="19">
        <v>583</v>
      </c>
      <c r="F112" s="19">
        <v>639</v>
      </c>
      <c r="G112" s="19">
        <v>398</v>
      </c>
      <c r="H112" s="19">
        <v>216</v>
      </c>
      <c r="I112" s="19">
        <v>182</v>
      </c>
    </row>
    <row r="113" spans="1:9" s="17" customFormat="1" ht="12" customHeight="1" x14ac:dyDescent="0.2">
      <c r="A113" s="240" t="s">
        <v>114</v>
      </c>
      <c r="B113" s="240"/>
      <c r="C113" s="19">
        <v>1422</v>
      </c>
      <c r="D113" s="19">
        <v>1129</v>
      </c>
      <c r="E113" s="19">
        <v>539</v>
      </c>
      <c r="F113" s="19">
        <v>590</v>
      </c>
      <c r="G113" s="19">
        <v>293</v>
      </c>
      <c r="H113" s="19">
        <v>163</v>
      </c>
      <c r="I113" s="19">
        <v>130</v>
      </c>
    </row>
    <row r="114" spans="1:9" s="17" customFormat="1" ht="12" customHeight="1" x14ac:dyDescent="0.2">
      <c r="A114" s="240" t="s">
        <v>116</v>
      </c>
      <c r="B114" s="240"/>
      <c r="C114" s="19">
        <v>816</v>
      </c>
      <c r="D114" s="19">
        <v>651</v>
      </c>
      <c r="E114" s="19">
        <v>313</v>
      </c>
      <c r="F114" s="19">
        <v>338</v>
      </c>
      <c r="G114" s="19">
        <v>165</v>
      </c>
      <c r="H114" s="19">
        <v>91</v>
      </c>
      <c r="I114" s="19">
        <v>74</v>
      </c>
    </row>
    <row r="115" spans="1:9" s="17" customFormat="1" ht="12" customHeight="1" x14ac:dyDescent="0.2">
      <c r="A115" s="240" t="s">
        <v>117</v>
      </c>
      <c r="B115" s="240"/>
      <c r="C115" s="19">
        <v>2240</v>
      </c>
      <c r="D115" s="19">
        <v>1467</v>
      </c>
      <c r="E115" s="19">
        <v>658</v>
      </c>
      <c r="F115" s="19">
        <v>809</v>
      </c>
      <c r="G115" s="19">
        <v>773</v>
      </c>
      <c r="H115" s="19">
        <v>407</v>
      </c>
      <c r="I115" s="19">
        <v>366</v>
      </c>
    </row>
    <row r="116" spans="1:9" s="17" customFormat="1" ht="12" customHeight="1" x14ac:dyDescent="0.2">
      <c r="A116" s="240" t="s">
        <v>118</v>
      </c>
      <c r="B116" s="240"/>
      <c r="C116" s="19">
        <v>702</v>
      </c>
      <c r="D116" s="19">
        <v>554</v>
      </c>
      <c r="E116" s="19">
        <v>254</v>
      </c>
      <c r="F116" s="19">
        <v>300</v>
      </c>
      <c r="G116" s="19">
        <v>148</v>
      </c>
      <c r="H116" s="19">
        <v>79</v>
      </c>
      <c r="I116" s="19">
        <v>69</v>
      </c>
    </row>
    <row r="117" spans="1:9" s="17" customFormat="1" ht="12" customHeight="1" x14ac:dyDescent="0.2">
      <c r="A117" s="240" t="s">
        <v>121</v>
      </c>
      <c r="B117" s="240"/>
      <c r="C117" s="19">
        <v>1953</v>
      </c>
      <c r="D117" s="19">
        <v>1170</v>
      </c>
      <c r="E117" s="19">
        <v>518</v>
      </c>
      <c r="F117" s="19">
        <v>652</v>
      </c>
      <c r="G117" s="19">
        <v>783</v>
      </c>
      <c r="H117" s="19">
        <v>320</v>
      </c>
      <c r="I117" s="19">
        <v>463</v>
      </c>
    </row>
    <row r="118" spans="1:9" s="17" customFormat="1" ht="12" customHeight="1" x14ac:dyDescent="0.2">
      <c r="A118" s="240" t="s">
        <v>122</v>
      </c>
      <c r="B118" s="240"/>
      <c r="C118" s="19">
        <v>3072</v>
      </c>
      <c r="D118" s="19">
        <v>2226</v>
      </c>
      <c r="E118" s="19">
        <v>1042</v>
      </c>
      <c r="F118" s="19">
        <v>1184</v>
      </c>
      <c r="G118" s="19">
        <v>846</v>
      </c>
      <c r="H118" s="19">
        <v>468</v>
      </c>
      <c r="I118" s="19">
        <v>378</v>
      </c>
    </row>
    <row r="119" spans="1:9" s="17" customFormat="1" ht="12" customHeight="1" x14ac:dyDescent="0.2">
      <c r="A119" s="240" t="s">
        <v>124</v>
      </c>
      <c r="B119" s="240"/>
      <c r="C119" s="19">
        <v>581</v>
      </c>
      <c r="D119" s="19">
        <v>469</v>
      </c>
      <c r="E119" s="19">
        <v>223</v>
      </c>
      <c r="F119" s="19">
        <v>246</v>
      </c>
      <c r="G119" s="19">
        <v>112</v>
      </c>
      <c r="H119" s="19">
        <v>60</v>
      </c>
      <c r="I119" s="19">
        <v>52</v>
      </c>
    </row>
    <row r="120" spans="1:9" s="17" customFormat="1" ht="12" customHeight="1" x14ac:dyDescent="0.2">
      <c r="A120" s="240" t="s">
        <v>125</v>
      </c>
      <c r="B120" s="240"/>
      <c r="C120" s="19">
        <v>2000</v>
      </c>
      <c r="D120" s="19">
        <v>1499</v>
      </c>
      <c r="E120" s="19">
        <v>697</v>
      </c>
      <c r="F120" s="19">
        <v>802</v>
      </c>
      <c r="G120" s="19">
        <v>501</v>
      </c>
      <c r="H120" s="19">
        <v>262</v>
      </c>
      <c r="I120" s="19">
        <v>239</v>
      </c>
    </row>
    <row r="121" spans="1:9" s="17" customFormat="1" ht="12" customHeight="1" x14ac:dyDescent="0.2">
      <c r="A121" s="244" t="s">
        <v>126</v>
      </c>
      <c r="B121" s="244"/>
      <c r="C121" s="25">
        <v>376</v>
      </c>
      <c r="D121" s="25">
        <v>204</v>
      </c>
      <c r="E121" s="25">
        <v>97</v>
      </c>
      <c r="F121" s="25">
        <v>107</v>
      </c>
      <c r="G121" s="25">
        <v>172</v>
      </c>
      <c r="H121" s="25">
        <v>93</v>
      </c>
      <c r="I121" s="25">
        <v>79</v>
      </c>
    </row>
    <row r="122" spans="1:9" s="17" customFormat="1" ht="12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</row>
    <row r="123" spans="1:9" s="17" customFormat="1" ht="12" customHeight="1" x14ac:dyDescent="0.2">
      <c r="A123" s="243" t="s">
        <v>127</v>
      </c>
      <c r="B123" s="243"/>
      <c r="C123" s="16">
        <v>63688</v>
      </c>
      <c r="D123" s="16">
        <v>48022</v>
      </c>
      <c r="E123" s="16">
        <v>22369</v>
      </c>
      <c r="F123" s="16">
        <v>25653</v>
      </c>
      <c r="G123" s="16">
        <v>15666</v>
      </c>
      <c r="H123" s="16">
        <v>8229</v>
      </c>
      <c r="I123" s="16">
        <v>7437</v>
      </c>
    </row>
    <row r="124" spans="1:9" s="17" customFormat="1" ht="12" customHeight="1" x14ac:dyDescent="0.2">
      <c r="A124" s="240" t="s">
        <v>128</v>
      </c>
      <c r="B124" s="240"/>
      <c r="C124" s="19">
        <v>5439</v>
      </c>
      <c r="D124" s="19">
        <v>3911</v>
      </c>
      <c r="E124" s="19">
        <v>1754</v>
      </c>
      <c r="F124" s="19">
        <v>2157</v>
      </c>
      <c r="G124" s="19">
        <v>1528</v>
      </c>
      <c r="H124" s="19">
        <v>798</v>
      </c>
      <c r="I124" s="19">
        <v>730</v>
      </c>
    </row>
    <row r="125" spans="1:9" s="17" customFormat="1" ht="12" customHeight="1" x14ac:dyDescent="0.2">
      <c r="A125" s="240" t="s">
        <v>129</v>
      </c>
      <c r="B125" s="240"/>
      <c r="C125" s="19">
        <v>182</v>
      </c>
      <c r="D125" s="19">
        <v>171</v>
      </c>
      <c r="E125" s="19">
        <v>80</v>
      </c>
      <c r="F125" s="19">
        <v>91</v>
      </c>
      <c r="G125" s="19">
        <v>11</v>
      </c>
      <c r="H125" s="19">
        <v>6</v>
      </c>
      <c r="I125" s="19">
        <v>5</v>
      </c>
    </row>
    <row r="126" spans="1:9" s="17" customFormat="1" ht="12" customHeight="1" x14ac:dyDescent="0.2">
      <c r="A126" s="240" t="s">
        <v>130</v>
      </c>
      <c r="B126" s="240"/>
      <c r="C126" s="19">
        <v>495</v>
      </c>
      <c r="D126" s="19">
        <v>402</v>
      </c>
      <c r="E126" s="19">
        <v>194</v>
      </c>
      <c r="F126" s="19">
        <v>208</v>
      </c>
      <c r="G126" s="19">
        <v>93</v>
      </c>
      <c r="H126" s="19">
        <v>50</v>
      </c>
      <c r="I126" s="19">
        <v>43</v>
      </c>
    </row>
    <row r="127" spans="1:9" s="17" customFormat="1" ht="12" customHeight="1" x14ac:dyDescent="0.2">
      <c r="A127" s="240" t="s">
        <v>131</v>
      </c>
      <c r="B127" s="240"/>
      <c r="C127" s="19">
        <v>1769</v>
      </c>
      <c r="D127" s="19">
        <v>1406</v>
      </c>
      <c r="E127" s="19">
        <v>681</v>
      </c>
      <c r="F127" s="19">
        <v>725</v>
      </c>
      <c r="G127" s="19">
        <v>363</v>
      </c>
      <c r="H127" s="19">
        <v>198</v>
      </c>
      <c r="I127" s="19">
        <v>165</v>
      </c>
    </row>
    <row r="128" spans="1:9" s="17" customFormat="1" ht="12" customHeight="1" x14ac:dyDescent="0.2">
      <c r="A128" s="240" t="s">
        <v>134</v>
      </c>
      <c r="B128" s="240"/>
      <c r="C128" s="19">
        <v>1170</v>
      </c>
      <c r="D128" s="19">
        <v>1061</v>
      </c>
      <c r="E128" s="19">
        <v>520</v>
      </c>
      <c r="F128" s="19">
        <v>541</v>
      </c>
      <c r="G128" s="19">
        <v>109</v>
      </c>
      <c r="H128" s="19">
        <v>63</v>
      </c>
      <c r="I128" s="19">
        <v>46</v>
      </c>
    </row>
    <row r="129" spans="1:9" s="17" customFormat="1" ht="12" customHeight="1" x14ac:dyDescent="0.2">
      <c r="A129" s="240" t="s">
        <v>136</v>
      </c>
      <c r="B129" s="240"/>
      <c r="C129" s="19">
        <v>13</v>
      </c>
      <c r="D129" s="19">
        <v>12</v>
      </c>
      <c r="E129" s="19">
        <v>6</v>
      </c>
      <c r="F129" s="19">
        <v>6</v>
      </c>
      <c r="G129" s="19">
        <v>1</v>
      </c>
      <c r="H129" s="19">
        <v>1</v>
      </c>
      <c r="I129" s="19">
        <v>0</v>
      </c>
    </row>
    <row r="130" spans="1:9" s="17" customFormat="1" ht="12" customHeight="1" x14ac:dyDescent="0.2">
      <c r="A130" s="240" t="s">
        <v>137</v>
      </c>
      <c r="B130" s="240"/>
      <c r="C130" s="19">
        <v>2909</v>
      </c>
      <c r="D130" s="19">
        <v>2475</v>
      </c>
      <c r="E130" s="19">
        <v>1211</v>
      </c>
      <c r="F130" s="19">
        <v>1264</v>
      </c>
      <c r="G130" s="19">
        <v>434</v>
      </c>
      <c r="H130" s="19">
        <v>225</v>
      </c>
      <c r="I130" s="19">
        <v>209</v>
      </c>
    </row>
    <row r="131" spans="1:9" s="17" customFormat="1" ht="12" customHeight="1" x14ac:dyDescent="0.2">
      <c r="A131" s="240" t="s">
        <v>138</v>
      </c>
      <c r="B131" s="240"/>
      <c r="C131" s="19">
        <v>100</v>
      </c>
      <c r="D131" s="19">
        <v>99</v>
      </c>
      <c r="E131" s="19">
        <v>46</v>
      </c>
      <c r="F131" s="19">
        <v>53</v>
      </c>
      <c r="G131" s="19">
        <v>1</v>
      </c>
      <c r="H131" s="19">
        <v>1</v>
      </c>
      <c r="I131" s="19">
        <v>0</v>
      </c>
    </row>
    <row r="132" spans="1:9" s="111" customFormat="1" ht="12" customHeight="1" x14ac:dyDescent="0.2">
      <c r="A132" s="298" t="s">
        <v>339</v>
      </c>
      <c r="B132" s="298"/>
      <c r="C132" s="117">
        <v>5136</v>
      </c>
      <c r="D132" s="117">
        <v>4059</v>
      </c>
      <c r="E132" s="117">
        <v>1927</v>
      </c>
      <c r="F132" s="117">
        <v>2132</v>
      </c>
      <c r="G132" s="117">
        <v>1077</v>
      </c>
      <c r="H132" s="117">
        <v>608</v>
      </c>
      <c r="I132" s="117">
        <v>469</v>
      </c>
    </row>
    <row r="133" spans="1:9" s="17" customFormat="1" ht="12" customHeight="1" x14ac:dyDescent="0.2">
      <c r="A133" s="240" t="s">
        <v>140</v>
      </c>
      <c r="B133" s="240"/>
      <c r="C133" s="19">
        <v>4511</v>
      </c>
      <c r="D133" s="19">
        <v>3663</v>
      </c>
      <c r="E133" s="19">
        <v>1749</v>
      </c>
      <c r="F133" s="19">
        <v>1914</v>
      </c>
      <c r="G133" s="19">
        <v>848</v>
      </c>
      <c r="H133" s="19">
        <v>455</v>
      </c>
      <c r="I133" s="19">
        <v>393</v>
      </c>
    </row>
    <row r="134" spans="1:9" s="17" customFormat="1" ht="12" customHeight="1" x14ac:dyDescent="0.2">
      <c r="A134" s="240" t="s">
        <v>141</v>
      </c>
      <c r="B134" s="240"/>
      <c r="C134" s="19">
        <v>38</v>
      </c>
      <c r="D134" s="19">
        <v>38</v>
      </c>
      <c r="E134" s="19">
        <v>22</v>
      </c>
      <c r="F134" s="19">
        <v>16</v>
      </c>
      <c r="G134" s="19">
        <v>0</v>
      </c>
      <c r="H134" s="19">
        <v>0</v>
      </c>
      <c r="I134" s="19">
        <v>0</v>
      </c>
    </row>
    <row r="135" spans="1:9" s="17" customFormat="1" ht="12" customHeight="1" x14ac:dyDescent="0.2">
      <c r="A135" s="240" t="s">
        <v>143</v>
      </c>
      <c r="B135" s="240"/>
      <c r="C135" s="19">
        <v>302</v>
      </c>
      <c r="D135" s="19">
        <v>274</v>
      </c>
      <c r="E135" s="19">
        <v>139</v>
      </c>
      <c r="F135" s="19">
        <v>135</v>
      </c>
      <c r="G135" s="19">
        <v>28</v>
      </c>
      <c r="H135" s="19">
        <v>18</v>
      </c>
      <c r="I135" s="19">
        <v>10</v>
      </c>
    </row>
    <row r="136" spans="1:9" s="17" customFormat="1" ht="12" customHeight="1" x14ac:dyDescent="0.2">
      <c r="A136" s="240" t="s">
        <v>144</v>
      </c>
      <c r="B136" s="240"/>
      <c r="C136" s="19">
        <v>1343</v>
      </c>
      <c r="D136" s="19">
        <v>1026</v>
      </c>
      <c r="E136" s="19">
        <v>498</v>
      </c>
      <c r="F136" s="19">
        <v>528</v>
      </c>
      <c r="G136" s="19">
        <v>317</v>
      </c>
      <c r="H136" s="19">
        <v>183</v>
      </c>
      <c r="I136" s="19">
        <v>134</v>
      </c>
    </row>
    <row r="137" spans="1:9" s="17" customFormat="1" ht="12" customHeight="1" x14ac:dyDescent="0.2">
      <c r="A137" s="240" t="s">
        <v>145</v>
      </c>
      <c r="B137" s="240"/>
      <c r="C137" s="19">
        <v>15968</v>
      </c>
      <c r="D137" s="19">
        <v>10477</v>
      </c>
      <c r="E137" s="19">
        <v>4717</v>
      </c>
      <c r="F137" s="19">
        <v>5760</v>
      </c>
      <c r="G137" s="19">
        <v>5491</v>
      </c>
      <c r="H137" s="19">
        <v>2813</v>
      </c>
      <c r="I137" s="19">
        <v>2678</v>
      </c>
    </row>
    <row r="138" spans="1:9" s="17" customFormat="1" ht="12" customHeight="1" x14ac:dyDescent="0.2">
      <c r="A138" s="240" t="s">
        <v>146</v>
      </c>
      <c r="B138" s="240"/>
      <c r="C138" s="19">
        <v>6517</v>
      </c>
      <c r="D138" s="19">
        <v>5059</v>
      </c>
      <c r="E138" s="19">
        <v>2436</v>
      </c>
      <c r="F138" s="19">
        <v>2623</v>
      </c>
      <c r="G138" s="19">
        <v>1458</v>
      </c>
      <c r="H138" s="19">
        <v>790</v>
      </c>
      <c r="I138" s="19">
        <v>668</v>
      </c>
    </row>
    <row r="139" spans="1:9" s="17" customFormat="1" ht="12" customHeight="1" x14ac:dyDescent="0.2">
      <c r="A139" s="240" t="s">
        <v>148</v>
      </c>
      <c r="B139" s="240"/>
      <c r="C139" s="19">
        <v>218</v>
      </c>
      <c r="D139" s="19">
        <v>194</v>
      </c>
      <c r="E139" s="19">
        <v>93</v>
      </c>
      <c r="F139" s="19">
        <v>101</v>
      </c>
      <c r="G139" s="19">
        <v>24</v>
      </c>
      <c r="H139" s="19">
        <v>20</v>
      </c>
      <c r="I139" s="19">
        <v>4</v>
      </c>
    </row>
    <row r="140" spans="1:9" s="17" customFormat="1" ht="12" customHeight="1" x14ac:dyDescent="0.2">
      <c r="A140" s="240" t="s">
        <v>149</v>
      </c>
      <c r="B140" s="240"/>
      <c r="C140" s="19">
        <v>7244</v>
      </c>
      <c r="D140" s="19">
        <v>5536</v>
      </c>
      <c r="E140" s="19">
        <v>2457</v>
      </c>
      <c r="F140" s="19">
        <v>3079</v>
      </c>
      <c r="G140" s="19">
        <v>1708</v>
      </c>
      <c r="H140" s="19">
        <v>872</v>
      </c>
      <c r="I140" s="19">
        <v>836</v>
      </c>
    </row>
    <row r="141" spans="1:9" s="17" customFormat="1" ht="12" customHeight="1" x14ac:dyDescent="0.2">
      <c r="A141" s="240" t="s">
        <v>150</v>
      </c>
      <c r="B141" s="240"/>
      <c r="C141" s="19">
        <v>52</v>
      </c>
      <c r="D141" s="19">
        <v>48</v>
      </c>
      <c r="E141" s="19">
        <v>25</v>
      </c>
      <c r="F141" s="19">
        <v>23</v>
      </c>
      <c r="G141" s="19">
        <v>4</v>
      </c>
      <c r="H141" s="19">
        <v>2</v>
      </c>
      <c r="I141" s="19">
        <v>2</v>
      </c>
    </row>
    <row r="142" spans="1:9" s="17" customFormat="1" ht="12" customHeight="1" x14ac:dyDescent="0.2">
      <c r="A142" s="240" t="s">
        <v>151</v>
      </c>
      <c r="B142" s="240"/>
      <c r="C142" s="19">
        <v>2727</v>
      </c>
      <c r="D142" s="19">
        <v>1968</v>
      </c>
      <c r="E142" s="19">
        <v>881</v>
      </c>
      <c r="F142" s="19">
        <v>1087</v>
      </c>
      <c r="G142" s="19">
        <v>759</v>
      </c>
      <c r="H142" s="19">
        <v>398</v>
      </c>
      <c r="I142" s="19">
        <v>361</v>
      </c>
    </row>
    <row r="143" spans="1:9" s="17" customFormat="1" ht="12" customHeight="1" x14ac:dyDescent="0.2">
      <c r="A143" s="240" t="s">
        <v>152</v>
      </c>
      <c r="B143" s="240"/>
      <c r="C143" s="19">
        <v>245</v>
      </c>
      <c r="D143" s="19">
        <v>229</v>
      </c>
      <c r="E143" s="19">
        <v>116</v>
      </c>
      <c r="F143" s="19">
        <v>113</v>
      </c>
      <c r="G143" s="19">
        <v>16</v>
      </c>
      <c r="H143" s="19">
        <v>11</v>
      </c>
      <c r="I143" s="19">
        <v>5</v>
      </c>
    </row>
    <row r="144" spans="1:9" s="17" customFormat="1" ht="12" customHeight="1" x14ac:dyDescent="0.2">
      <c r="A144" s="240" t="s">
        <v>153</v>
      </c>
      <c r="B144" s="240"/>
      <c r="C144" s="19">
        <v>759</v>
      </c>
      <c r="D144" s="19">
        <v>608</v>
      </c>
      <c r="E144" s="19">
        <v>290</v>
      </c>
      <c r="F144" s="19">
        <v>318</v>
      </c>
      <c r="G144" s="19">
        <v>151</v>
      </c>
      <c r="H144" s="19">
        <v>76</v>
      </c>
      <c r="I144" s="19">
        <v>75</v>
      </c>
    </row>
    <row r="145" spans="1:9" s="17" customFormat="1" ht="12" customHeight="1" x14ac:dyDescent="0.2">
      <c r="A145" s="240" t="s">
        <v>155</v>
      </c>
      <c r="B145" s="240"/>
      <c r="C145" s="19">
        <v>624</v>
      </c>
      <c r="D145" s="19">
        <v>458</v>
      </c>
      <c r="E145" s="19">
        <v>238</v>
      </c>
      <c r="F145" s="19">
        <v>220</v>
      </c>
      <c r="G145" s="19">
        <v>166</v>
      </c>
      <c r="H145" s="19">
        <v>84</v>
      </c>
      <c r="I145" s="19">
        <v>82</v>
      </c>
    </row>
    <row r="146" spans="1:9" s="17" customFormat="1" ht="12" customHeight="1" x14ac:dyDescent="0.2">
      <c r="A146" s="240" t="s">
        <v>158</v>
      </c>
      <c r="B146" s="240"/>
      <c r="C146" s="19">
        <v>91</v>
      </c>
      <c r="D146" s="19">
        <v>86</v>
      </c>
      <c r="E146" s="19">
        <v>39</v>
      </c>
      <c r="F146" s="19">
        <v>47</v>
      </c>
      <c r="G146" s="19">
        <v>5</v>
      </c>
      <c r="H146" s="19">
        <v>0</v>
      </c>
      <c r="I146" s="19">
        <v>5</v>
      </c>
    </row>
    <row r="147" spans="1:9" s="17" customFormat="1" ht="12" customHeight="1" x14ac:dyDescent="0.2">
      <c r="A147" s="240" t="s">
        <v>160</v>
      </c>
      <c r="B147" s="240"/>
      <c r="C147" s="19">
        <v>2875</v>
      </c>
      <c r="D147" s="19">
        <v>2154</v>
      </c>
      <c r="E147" s="19">
        <v>1020</v>
      </c>
      <c r="F147" s="19">
        <v>1134</v>
      </c>
      <c r="G147" s="19">
        <v>721</v>
      </c>
      <c r="H147" s="19">
        <v>375</v>
      </c>
      <c r="I147" s="19">
        <v>346</v>
      </c>
    </row>
    <row r="148" spans="1:9" s="17" customFormat="1" ht="12" customHeight="1" x14ac:dyDescent="0.2">
      <c r="A148" s="240" t="s">
        <v>353</v>
      </c>
      <c r="B148" s="240"/>
      <c r="C148" s="19">
        <v>2618</v>
      </c>
      <c r="D148" s="19">
        <v>2292</v>
      </c>
      <c r="E148" s="19">
        <v>1070</v>
      </c>
      <c r="F148" s="19">
        <v>1222</v>
      </c>
      <c r="G148" s="19">
        <v>326</v>
      </c>
      <c r="H148" s="19">
        <v>166</v>
      </c>
      <c r="I148" s="19">
        <v>160</v>
      </c>
    </row>
    <row r="149" spans="1:9" s="17" customFormat="1" ht="12" customHeight="1" x14ac:dyDescent="0.2">
      <c r="A149" s="240" t="s">
        <v>161</v>
      </c>
      <c r="B149" s="240"/>
      <c r="C149" s="19">
        <v>64</v>
      </c>
      <c r="D149" s="19">
        <v>58</v>
      </c>
      <c r="E149" s="19">
        <v>28</v>
      </c>
      <c r="F149" s="19">
        <v>30</v>
      </c>
      <c r="G149" s="19">
        <v>6</v>
      </c>
      <c r="H149" s="19">
        <v>5</v>
      </c>
      <c r="I149" s="19">
        <v>1</v>
      </c>
    </row>
    <row r="150" spans="1:9" s="17" customFormat="1" ht="12" customHeight="1" x14ac:dyDescent="0.2">
      <c r="A150" s="244" t="s">
        <v>164</v>
      </c>
      <c r="B150" s="244"/>
      <c r="C150" s="25">
        <v>279</v>
      </c>
      <c r="D150" s="25">
        <v>258</v>
      </c>
      <c r="E150" s="25">
        <v>132</v>
      </c>
      <c r="F150" s="25">
        <v>126</v>
      </c>
      <c r="G150" s="25">
        <v>21</v>
      </c>
      <c r="H150" s="25">
        <v>11</v>
      </c>
      <c r="I150" s="25">
        <v>10</v>
      </c>
    </row>
    <row r="151" spans="1:9" s="17" customFormat="1" ht="12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</row>
    <row r="152" spans="1:9" s="17" customFormat="1" ht="12" customHeight="1" x14ac:dyDescent="0.2">
      <c r="A152" s="243" t="s">
        <v>165</v>
      </c>
      <c r="B152" s="243"/>
      <c r="C152" s="16">
        <v>5984</v>
      </c>
      <c r="D152" s="16">
        <v>5311</v>
      </c>
      <c r="E152" s="16">
        <v>2601</v>
      </c>
      <c r="F152" s="16">
        <v>2710</v>
      </c>
      <c r="G152" s="16">
        <v>673</v>
      </c>
      <c r="H152" s="16">
        <v>387</v>
      </c>
      <c r="I152" s="16">
        <v>286</v>
      </c>
    </row>
    <row r="153" spans="1:9" s="17" customFormat="1" ht="12" customHeight="1" x14ac:dyDescent="0.2">
      <c r="A153" s="240" t="s">
        <v>166</v>
      </c>
      <c r="B153" s="240"/>
      <c r="C153" s="19">
        <v>1464</v>
      </c>
      <c r="D153" s="19">
        <v>1344</v>
      </c>
      <c r="E153" s="19">
        <v>660</v>
      </c>
      <c r="F153" s="19">
        <v>684</v>
      </c>
      <c r="G153" s="19">
        <v>120</v>
      </c>
      <c r="H153" s="19">
        <v>67</v>
      </c>
      <c r="I153" s="19">
        <v>53</v>
      </c>
    </row>
    <row r="154" spans="1:9" s="17" customFormat="1" ht="12" customHeight="1" x14ac:dyDescent="0.2">
      <c r="A154" s="240" t="s">
        <v>167</v>
      </c>
      <c r="B154" s="240"/>
      <c r="C154" s="19">
        <v>52</v>
      </c>
      <c r="D154" s="19">
        <v>47</v>
      </c>
      <c r="E154" s="19">
        <v>30</v>
      </c>
      <c r="F154" s="19">
        <v>17</v>
      </c>
      <c r="G154" s="19">
        <v>5</v>
      </c>
      <c r="H154" s="19">
        <v>3</v>
      </c>
      <c r="I154" s="19">
        <v>2</v>
      </c>
    </row>
    <row r="155" spans="1:9" s="17" customFormat="1" ht="12" customHeight="1" x14ac:dyDescent="0.2">
      <c r="A155" s="240" t="s">
        <v>168</v>
      </c>
      <c r="B155" s="240"/>
      <c r="C155" s="19">
        <v>57</v>
      </c>
      <c r="D155" s="19">
        <v>48</v>
      </c>
      <c r="E155" s="19">
        <v>28</v>
      </c>
      <c r="F155" s="19">
        <v>20</v>
      </c>
      <c r="G155" s="19">
        <v>9</v>
      </c>
      <c r="H155" s="19">
        <v>6</v>
      </c>
      <c r="I155" s="19">
        <v>3</v>
      </c>
    </row>
    <row r="156" spans="1:9" s="17" customFormat="1" ht="12" customHeight="1" x14ac:dyDescent="0.2">
      <c r="A156" s="240" t="s">
        <v>169</v>
      </c>
      <c r="B156" s="240"/>
      <c r="C156" s="19">
        <v>53</v>
      </c>
      <c r="D156" s="19">
        <v>45</v>
      </c>
      <c r="E156" s="19">
        <v>26</v>
      </c>
      <c r="F156" s="19">
        <v>19</v>
      </c>
      <c r="G156" s="19">
        <v>8</v>
      </c>
      <c r="H156" s="19">
        <v>6</v>
      </c>
      <c r="I156" s="19">
        <v>2</v>
      </c>
    </row>
    <row r="157" spans="1:9" s="17" customFormat="1" ht="12" customHeight="1" x14ac:dyDescent="0.2">
      <c r="A157" s="240" t="s">
        <v>170</v>
      </c>
      <c r="B157" s="240"/>
      <c r="C157" s="19">
        <v>1185</v>
      </c>
      <c r="D157" s="19">
        <v>986</v>
      </c>
      <c r="E157" s="19">
        <v>469</v>
      </c>
      <c r="F157" s="19">
        <v>517</v>
      </c>
      <c r="G157" s="19">
        <v>199</v>
      </c>
      <c r="H157" s="19">
        <v>110</v>
      </c>
      <c r="I157" s="19">
        <v>89</v>
      </c>
    </row>
    <row r="158" spans="1:9" s="17" customFormat="1" ht="12" customHeight="1" x14ac:dyDescent="0.2">
      <c r="A158" s="240" t="s">
        <v>171</v>
      </c>
      <c r="B158" s="240"/>
      <c r="C158" s="19">
        <v>540</v>
      </c>
      <c r="D158" s="19">
        <v>507</v>
      </c>
      <c r="E158" s="19">
        <v>256</v>
      </c>
      <c r="F158" s="19">
        <v>251</v>
      </c>
      <c r="G158" s="19">
        <v>33</v>
      </c>
      <c r="H158" s="19">
        <v>26</v>
      </c>
      <c r="I158" s="19">
        <v>7</v>
      </c>
    </row>
    <row r="159" spans="1:9" s="17" customFormat="1" ht="12" customHeight="1" x14ac:dyDescent="0.2">
      <c r="A159" s="240" t="s">
        <v>172</v>
      </c>
      <c r="B159" s="240"/>
      <c r="C159" s="19">
        <v>49</v>
      </c>
      <c r="D159" s="19">
        <v>41</v>
      </c>
      <c r="E159" s="19">
        <v>21</v>
      </c>
      <c r="F159" s="19">
        <v>20</v>
      </c>
      <c r="G159" s="19">
        <v>8</v>
      </c>
      <c r="H159" s="19">
        <v>6</v>
      </c>
      <c r="I159" s="19">
        <v>2</v>
      </c>
    </row>
    <row r="160" spans="1:9" s="17" customFormat="1" ht="12" customHeight="1" x14ac:dyDescent="0.2">
      <c r="A160" s="244" t="s">
        <v>173</v>
      </c>
      <c r="B160" s="244"/>
      <c r="C160" s="25">
        <v>2584</v>
      </c>
      <c r="D160" s="25">
        <v>2293</v>
      </c>
      <c r="E160" s="25">
        <v>1111</v>
      </c>
      <c r="F160" s="25">
        <v>1182</v>
      </c>
      <c r="G160" s="25">
        <v>291</v>
      </c>
      <c r="H160" s="25">
        <v>163</v>
      </c>
      <c r="I160" s="25">
        <v>128</v>
      </c>
    </row>
    <row r="161" spans="1:9" s="17" customFormat="1" ht="12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</row>
    <row r="162" spans="1:9" s="17" customFormat="1" ht="12" customHeight="1" x14ac:dyDescent="0.2">
      <c r="A162" s="243" t="s">
        <v>174</v>
      </c>
      <c r="B162" s="243"/>
      <c r="C162" s="16">
        <v>51422</v>
      </c>
      <c r="D162" s="16">
        <v>37705</v>
      </c>
      <c r="E162" s="16">
        <v>17720</v>
      </c>
      <c r="F162" s="16">
        <v>19985</v>
      </c>
      <c r="G162" s="16">
        <v>13717</v>
      </c>
      <c r="H162" s="16">
        <v>7298</v>
      </c>
      <c r="I162" s="16">
        <v>6419</v>
      </c>
    </row>
    <row r="163" spans="1:9" s="17" customFormat="1" ht="12" customHeight="1" x14ac:dyDescent="0.2">
      <c r="A163" s="240" t="s">
        <v>175</v>
      </c>
      <c r="B163" s="240"/>
      <c r="C163" s="19">
        <v>4812</v>
      </c>
      <c r="D163" s="19">
        <v>3431</v>
      </c>
      <c r="E163" s="19">
        <v>1618</v>
      </c>
      <c r="F163" s="19">
        <v>1813</v>
      </c>
      <c r="G163" s="19">
        <v>1381</v>
      </c>
      <c r="H163" s="19">
        <v>755</v>
      </c>
      <c r="I163" s="19">
        <v>626</v>
      </c>
    </row>
    <row r="164" spans="1:9" s="17" customFormat="1" ht="12" customHeight="1" x14ac:dyDescent="0.2">
      <c r="A164" s="240" t="s">
        <v>176</v>
      </c>
      <c r="B164" s="240"/>
      <c r="C164" s="19">
        <v>18308</v>
      </c>
      <c r="D164" s="19">
        <v>12701</v>
      </c>
      <c r="E164" s="19">
        <v>5752</v>
      </c>
      <c r="F164" s="19">
        <v>6949</v>
      </c>
      <c r="G164" s="19">
        <v>5607</v>
      </c>
      <c r="H164" s="19">
        <v>2875</v>
      </c>
      <c r="I164" s="19">
        <v>2732</v>
      </c>
    </row>
    <row r="165" spans="1:9" s="17" customFormat="1" ht="12" customHeight="1" x14ac:dyDescent="0.2">
      <c r="A165" s="240" t="s">
        <v>177</v>
      </c>
      <c r="B165" s="240"/>
      <c r="C165" s="19">
        <v>2762</v>
      </c>
      <c r="D165" s="19">
        <v>1720</v>
      </c>
      <c r="E165" s="19">
        <v>864</v>
      </c>
      <c r="F165" s="19">
        <v>856</v>
      </c>
      <c r="G165" s="19">
        <v>1042</v>
      </c>
      <c r="H165" s="19">
        <v>566</v>
      </c>
      <c r="I165" s="19">
        <v>476</v>
      </c>
    </row>
    <row r="166" spans="1:9" s="17" customFormat="1" ht="12" customHeight="1" x14ac:dyDescent="0.2">
      <c r="A166" s="240" t="s">
        <v>178</v>
      </c>
      <c r="B166" s="240"/>
      <c r="C166" s="19">
        <v>2790</v>
      </c>
      <c r="D166" s="19">
        <v>2311</v>
      </c>
      <c r="E166" s="19">
        <v>1155</v>
      </c>
      <c r="F166" s="19">
        <v>1156</v>
      </c>
      <c r="G166" s="19">
        <v>479</v>
      </c>
      <c r="H166" s="19">
        <v>266</v>
      </c>
      <c r="I166" s="19">
        <v>213</v>
      </c>
    </row>
    <row r="167" spans="1:9" s="17" customFormat="1" ht="12" customHeight="1" x14ac:dyDescent="0.2">
      <c r="A167" s="240" t="s">
        <v>179</v>
      </c>
      <c r="B167" s="240"/>
      <c r="C167" s="19">
        <v>8627</v>
      </c>
      <c r="D167" s="19">
        <v>6240</v>
      </c>
      <c r="E167" s="19">
        <v>2886</v>
      </c>
      <c r="F167" s="19">
        <v>3354</v>
      </c>
      <c r="G167" s="19">
        <v>2387</v>
      </c>
      <c r="H167" s="19">
        <v>1259</v>
      </c>
      <c r="I167" s="19">
        <v>1128</v>
      </c>
    </row>
    <row r="168" spans="1:9" s="17" customFormat="1" ht="12" customHeight="1" x14ac:dyDescent="0.2">
      <c r="A168" s="240" t="s">
        <v>180</v>
      </c>
      <c r="B168" s="240"/>
      <c r="C168" s="19">
        <v>735</v>
      </c>
      <c r="D168" s="19">
        <v>642</v>
      </c>
      <c r="E168" s="19">
        <v>306</v>
      </c>
      <c r="F168" s="19">
        <v>336</v>
      </c>
      <c r="G168" s="19">
        <v>93</v>
      </c>
      <c r="H168" s="19">
        <v>56</v>
      </c>
      <c r="I168" s="19">
        <v>37</v>
      </c>
    </row>
    <row r="169" spans="1:9" s="17" customFormat="1" ht="12" customHeight="1" x14ac:dyDescent="0.2">
      <c r="A169" s="240" t="s">
        <v>181</v>
      </c>
      <c r="B169" s="240"/>
      <c r="C169" s="19">
        <v>788</v>
      </c>
      <c r="D169" s="19">
        <v>660</v>
      </c>
      <c r="E169" s="19">
        <v>317</v>
      </c>
      <c r="F169" s="19">
        <v>343</v>
      </c>
      <c r="G169" s="19">
        <v>128</v>
      </c>
      <c r="H169" s="19">
        <v>65</v>
      </c>
      <c r="I169" s="19">
        <v>63</v>
      </c>
    </row>
    <row r="170" spans="1:9" s="17" customFormat="1" ht="12" customHeight="1" x14ac:dyDescent="0.2">
      <c r="A170" s="240" t="s">
        <v>182</v>
      </c>
      <c r="B170" s="240"/>
      <c r="C170" s="19">
        <v>830</v>
      </c>
      <c r="D170" s="19">
        <v>677</v>
      </c>
      <c r="E170" s="19">
        <v>318</v>
      </c>
      <c r="F170" s="19">
        <v>359</v>
      </c>
      <c r="G170" s="19">
        <v>153</v>
      </c>
      <c r="H170" s="19">
        <v>86</v>
      </c>
      <c r="I170" s="19">
        <v>67</v>
      </c>
    </row>
    <row r="171" spans="1:9" s="17" customFormat="1" ht="12" customHeight="1" x14ac:dyDescent="0.2">
      <c r="A171" s="240" t="s">
        <v>183</v>
      </c>
      <c r="B171" s="240"/>
      <c r="C171" s="19">
        <v>385</v>
      </c>
      <c r="D171" s="19">
        <v>356</v>
      </c>
      <c r="E171" s="19">
        <v>186</v>
      </c>
      <c r="F171" s="19">
        <v>170</v>
      </c>
      <c r="G171" s="19">
        <v>29</v>
      </c>
      <c r="H171" s="19">
        <v>15</v>
      </c>
      <c r="I171" s="19">
        <v>14</v>
      </c>
    </row>
    <row r="172" spans="1:9" s="17" customFormat="1" ht="12" customHeight="1" x14ac:dyDescent="0.2">
      <c r="A172" s="240" t="s">
        <v>184</v>
      </c>
      <c r="B172" s="240"/>
      <c r="C172" s="19">
        <v>1416</v>
      </c>
      <c r="D172" s="19">
        <v>1184</v>
      </c>
      <c r="E172" s="19">
        <v>567</v>
      </c>
      <c r="F172" s="19">
        <v>617</v>
      </c>
      <c r="G172" s="19">
        <v>232</v>
      </c>
      <c r="H172" s="19">
        <v>136</v>
      </c>
      <c r="I172" s="19">
        <v>96</v>
      </c>
    </row>
    <row r="173" spans="1:9" s="17" customFormat="1" ht="12" customHeight="1" x14ac:dyDescent="0.2">
      <c r="A173" s="240" t="s">
        <v>186</v>
      </c>
      <c r="B173" s="240"/>
      <c r="C173" s="19">
        <v>123</v>
      </c>
      <c r="D173" s="19">
        <v>99</v>
      </c>
      <c r="E173" s="19">
        <v>51</v>
      </c>
      <c r="F173" s="19">
        <v>48</v>
      </c>
      <c r="G173" s="19">
        <v>24</v>
      </c>
      <c r="H173" s="19">
        <v>14</v>
      </c>
      <c r="I173" s="19">
        <v>10</v>
      </c>
    </row>
    <row r="174" spans="1:9" s="17" customFormat="1" ht="12" customHeight="1" x14ac:dyDescent="0.2">
      <c r="A174" s="240" t="s">
        <v>187</v>
      </c>
      <c r="B174" s="240"/>
      <c r="C174" s="19">
        <v>2832</v>
      </c>
      <c r="D174" s="19">
        <v>2253</v>
      </c>
      <c r="E174" s="19">
        <v>1061</v>
      </c>
      <c r="F174" s="19">
        <v>1192</v>
      </c>
      <c r="G174" s="19">
        <v>579</v>
      </c>
      <c r="H174" s="19">
        <v>325</v>
      </c>
      <c r="I174" s="19">
        <v>254</v>
      </c>
    </row>
    <row r="175" spans="1:9" s="17" customFormat="1" ht="12" customHeight="1" x14ac:dyDescent="0.2">
      <c r="A175" s="240" t="s">
        <v>188</v>
      </c>
      <c r="B175" s="240"/>
      <c r="C175" s="19">
        <v>602</v>
      </c>
      <c r="D175" s="19">
        <v>542</v>
      </c>
      <c r="E175" s="19">
        <v>268</v>
      </c>
      <c r="F175" s="19">
        <v>274</v>
      </c>
      <c r="G175" s="19">
        <v>60</v>
      </c>
      <c r="H175" s="19">
        <v>31</v>
      </c>
      <c r="I175" s="19">
        <v>29</v>
      </c>
    </row>
    <row r="176" spans="1:9" s="17" customFormat="1" ht="12" customHeight="1" x14ac:dyDescent="0.2">
      <c r="A176" s="240" t="s">
        <v>189</v>
      </c>
      <c r="B176" s="240"/>
      <c r="C176" s="19">
        <v>618</v>
      </c>
      <c r="D176" s="19">
        <v>553</v>
      </c>
      <c r="E176" s="19">
        <v>270</v>
      </c>
      <c r="F176" s="19">
        <v>283</v>
      </c>
      <c r="G176" s="19">
        <v>65</v>
      </c>
      <c r="H176" s="19">
        <v>39</v>
      </c>
      <c r="I176" s="19">
        <v>26</v>
      </c>
    </row>
    <row r="177" spans="1:9" s="17" customFormat="1" ht="12" customHeight="1" x14ac:dyDescent="0.2">
      <c r="A177" s="240" t="s">
        <v>190</v>
      </c>
      <c r="B177" s="240"/>
      <c r="C177" s="19">
        <v>2411</v>
      </c>
      <c r="D177" s="19">
        <v>1740</v>
      </c>
      <c r="E177" s="19">
        <v>839</v>
      </c>
      <c r="F177" s="19">
        <v>901</v>
      </c>
      <c r="G177" s="19">
        <v>671</v>
      </c>
      <c r="H177" s="19">
        <v>362</v>
      </c>
      <c r="I177" s="19">
        <v>309</v>
      </c>
    </row>
    <row r="178" spans="1:9" s="17" customFormat="1" ht="12" customHeight="1" x14ac:dyDescent="0.2">
      <c r="A178" s="240" t="s">
        <v>191</v>
      </c>
      <c r="B178" s="240"/>
      <c r="C178" s="19">
        <v>239</v>
      </c>
      <c r="D178" s="19">
        <v>212</v>
      </c>
      <c r="E178" s="19">
        <v>104</v>
      </c>
      <c r="F178" s="19">
        <v>108</v>
      </c>
      <c r="G178" s="19">
        <v>27</v>
      </c>
      <c r="H178" s="19">
        <v>20</v>
      </c>
      <c r="I178" s="19">
        <v>7</v>
      </c>
    </row>
    <row r="179" spans="1:9" s="17" customFormat="1" ht="12" customHeight="1" x14ac:dyDescent="0.2">
      <c r="A179" s="244" t="s">
        <v>192</v>
      </c>
      <c r="B179" s="244"/>
      <c r="C179" s="25">
        <v>3144</v>
      </c>
      <c r="D179" s="25">
        <v>2384</v>
      </c>
      <c r="E179" s="25">
        <v>1158</v>
      </c>
      <c r="F179" s="25">
        <v>1226</v>
      </c>
      <c r="G179" s="25">
        <v>760</v>
      </c>
      <c r="H179" s="25">
        <v>428</v>
      </c>
      <c r="I179" s="25">
        <v>332</v>
      </c>
    </row>
    <row r="180" spans="1:9" s="17" customFormat="1" ht="12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</row>
    <row r="181" spans="1:9" s="17" customFormat="1" ht="12" customHeight="1" x14ac:dyDescent="0.2">
      <c r="A181" s="243" t="s">
        <v>193</v>
      </c>
      <c r="B181" s="243"/>
      <c r="C181" s="16">
        <v>13090</v>
      </c>
      <c r="D181" s="16">
        <v>9113</v>
      </c>
      <c r="E181" s="16">
        <v>4449</v>
      </c>
      <c r="F181" s="16">
        <v>4664</v>
      </c>
      <c r="G181" s="16">
        <v>3977</v>
      </c>
      <c r="H181" s="16">
        <v>2229</v>
      </c>
      <c r="I181" s="16">
        <v>1748</v>
      </c>
    </row>
    <row r="182" spans="1:9" s="17" customFormat="1" ht="12" customHeight="1" x14ac:dyDescent="0.2">
      <c r="A182" s="240" t="s">
        <v>194</v>
      </c>
      <c r="B182" s="240"/>
      <c r="C182" s="19">
        <v>6168</v>
      </c>
      <c r="D182" s="19">
        <v>3977</v>
      </c>
      <c r="E182" s="19">
        <v>1970</v>
      </c>
      <c r="F182" s="19">
        <v>2007</v>
      </c>
      <c r="G182" s="19">
        <v>2191</v>
      </c>
      <c r="H182" s="19">
        <v>1185</v>
      </c>
      <c r="I182" s="19">
        <v>1006</v>
      </c>
    </row>
    <row r="183" spans="1:9" s="17" customFormat="1" ht="12" customHeight="1" x14ac:dyDescent="0.2">
      <c r="A183" s="240" t="s">
        <v>195</v>
      </c>
      <c r="B183" s="240"/>
      <c r="C183" s="19">
        <v>2826</v>
      </c>
      <c r="D183" s="19">
        <v>2319</v>
      </c>
      <c r="E183" s="19">
        <v>1108</v>
      </c>
      <c r="F183" s="19">
        <v>1211</v>
      </c>
      <c r="G183" s="19">
        <v>507</v>
      </c>
      <c r="H183" s="19">
        <v>289</v>
      </c>
      <c r="I183" s="19">
        <v>218</v>
      </c>
    </row>
    <row r="184" spans="1:9" s="17" customFormat="1" ht="12" customHeight="1" x14ac:dyDescent="0.2">
      <c r="A184" s="240" t="s">
        <v>196</v>
      </c>
      <c r="B184" s="240"/>
      <c r="C184" s="19">
        <v>699</v>
      </c>
      <c r="D184" s="19">
        <v>442</v>
      </c>
      <c r="E184" s="19">
        <v>216</v>
      </c>
      <c r="F184" s="19">
        <v>226</v>
      </c>
      <c r="G184" s="19">
        <v>257</v>
      </c>
      <c r="H184" s="19">
        <v>152</v>
      </c>
      <c r="I184" s="19">
        <v>105</v>
      </c>
    </row>
    <row r="185" spans="1:9" s="17" customFormat="1" ht="12" customHeight="1" x14ac:dyDescent="0.2">
      <c r="A185" s="240" t="s">
        <v>197</v>
      </c>
      <c r="B185" s="240"/>
      <c r="C185" s="19">
        <v>567</v>
      </c>
      <c r="D185" s="19">
        <v>432</v>
      </c>
      <c r="E185" s="19">
        <v>200</v>
      </c>
      <c r="F185" s="19">
        <v>232</v>
      </c>
      <c r="G185" s="19">
        <v>135</v>
      </c>
      <c r="H185" s="19">
        <v>85</v>
      </c>
      <c r="I185" s="19">
        <v>50</v>
      </c>
    </row>
    <row r="186" spans="1:9" s="17" customFormat="1" ht="12" customHeight="1" x14ac:dyDescent="0.2">
      <c r="A186" s="240" t="s">
        <v>198</v>
      </c>
      <c r="B186" s="240"/>
      <c r="C186" s="19">
        <v>1770</v>
      </c>
      <c r="D186" s="19">
        <v>1245</v>
      </c>
      <c r="E186" s="19">
        <v>603</v>
      </c>
      <c r="F186" s="19">
        <v>642</v>
      </c>
      <c r="G186" s="19">
        <v>525</v>
      </c>
      <c r="H186" s="19">
        <v>305</v>
      </c>
      <c r="I186" s="19">
        <v>220</v>
      </c>
    </row>
    <row r="187" spans="1:9" s="17" customFormat="1" ht="12" customHeight="1" x14ac:dyDescent="0.2">
      <c r="A187" s="244" t="s">
        <v>199</v>
      </c>
      <c r="B187" s="244"/>
      <c r="C187" s="25">
        <v>1060</v>
      </c>
      <c r="D187" s="25">
        <v>698</v>
      </c>
      <c r="E187" s="25">
        <v>352</v>
      </c>
      <c r="F187" s="25">
        <v>346</v>
      </c>
      <c r="G187" s="25">
        <v>362</v>
      </c>
      <c r="H187" s="25">
        <v>213</v>
      </c>
      <c r="I187" s="25">
        <v>149</v>
      </c>
    </row>
    <row r="188" spans="1:9" s="17" customFormat="1" ht="12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</row>
    <row r="189" spans="1:9" s="17" customFormat="1" ht="12" customHeight="1" x14ac:dyDescent="0.2">
      <c r="A189" s="243" t="s">
        <v>200</v>
      </c>
      <c r="B189" s="243"/>
      <c r="C189" s="16">
        <v>5714</v>
      </c>
      <c r="D189" s="16">
        <v>5166</v>
      </c>
      <c r="E189" s="16">
        <v>2562</v>
      </c>
      <c r="F189" s="16">
        <v>2604</v>
      </c>
      <c r="G189" s="16">
        <v>548</v>
      </c>
      <c r="H189" s="16">
        <v>321</v>
      </c>
      <c r="I189" s="16">
        <v>227</v>
      </c>
    </row>
    <row r="190" spans="1:9" s="17" customFormat="1" ht="12" customHeight="1" x14ac:dyDescent="0.2">
      <c r="A190" s="240" t="s">
        <v>201</v>
      </c>
      <c r="B190" s="240"/>
      <c r="C190" s="19">
        <v>1856</v>
      </c>
      <c r="D190" s="19">
        <v>1636</v>
      </c>
      <c r="E190" s="19">
        <v>797</v>
      </c>
      <c r="F190" s="19">
        <v>839</v>
      </c>
      <c r="G190" s="19">
        <v>220</v>
      </c>
      <c r="H190" s="19">
        <v>130</v>
      </c>
      <c r="I190" s="19">
        <v>90</v>
      </c>
    </row>
    <row r="191" spans="1:9" s="17" customFormat="1" ht="12" customHeight="1" x14ac:dyDescent="0.2">
      <c r="A191" s="240" t="s">
        <v>202</v>
      </c>
      <c r="B191" s="240"/>
      <c r="C191" s="19">
        <v>1783</v>
      </c>
      <c r="D191" s="19">
        <v>1630</v>
      </c>
      <c r="E191" s="19">
        <v>801</v>
      </c>
      <c r="F191" s="19">
        <v>829</v>
      </c>
      <c r="G191" s="19">
        <v>153</v>
      </c>
      <c r="H191" s="19">
        <v>88</v>
      </c>
      <c r="I191" s="19">
        <v>65</v>
      </c>
    </row>
    <row r="192" spans="1:9" s="17" customFormat="1" ht="12" customHeight="1" x14ac:dyDescent="0.2">
      <c r="A192" s="244" t="s">
        <v>348</v>
      </c>
      <c r="B192" s="244"/>
      <c r="C192" s="42">
        <v>2075</v>
      </c>
      <c r="D192" s="42">
        <v>1900</v>
      </c>
      <c r="E192" s="42">
        <v>964</v>
      </c>
      <c r="F192" s="42">
        <v>936</v>
      </c>
      <c r="G192" s="42">
        <v>175</v>
      </c>
      <c r="H192" s="42">
        <v>103</v>
      </c>
      <c r="I192" s="42">
        <v>72</v>
      </c>
    </row>
    <row r="193" spans="1:9" s="17" customFormat="1" ht="12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</row>
    <row r="194" spans="1:9" s="17" customFormat="1" ht="12" customHeight="1" x14ac:dyDescent="0.2">
      <c r="A194" s="243" t="s">
        <v>206</v>
      </c>
      <c r="B194" s="243"/>
      <c r="C194" s="16">
        <v>9343</v>
      </c>
      <c r="D194" s="16">
        <v>6755</v>
      </c>
      <c r="E194" s="16">
        <v>3313</v>
      </c>
      <c r="F194" s="16">
        <v>3442</v>
      </c>
      <c r="G194" s="16">
        <v>2588</v>
      </c>
      <c r="H194" s="16">
        <v>1441</v>
      </c>
      <c r="I194" s="16">
        <v>1147</v>
      </c>
    </row>
    <row r="195" spans="1:9" s="17" customFormat="1" ht="12" customHeight="1" x14ac:dyDescent="0.2">
      <c r="A195" s="240" t="s">
        <v>207</v>
      </c>
      <c r="B195" s="240"/>
      <c r="C195" s="19">
        <v>1576</v>
      </c>
      <c r="D195" s="19">
        <v>1172</v>
      </c>
      <c r="E195" s="19">
        <v>569</v>
      </c>
      <c r="F195" s="19">
        <v>603</v>
      </c>
      <c r="G195" s="19">
        <v>404</v>
      </c>
      <c r="H195" s="19">
        <v>240</v>
      </c>
      <c r="I195" s="19">
        <v>164</v>
      </c>
    </row>
    <row r="196" spans="1:9" s="17" customFormat="1" ht="12" customHeight="1" x14ac:dyDescent="0.2">
      <c r="A196" s="240" t="s">
        <v>209</v>
      </c>
      <c r="B196" s="240"/>
      <c r="C196" s="19">
        <v>108</v>
      </c>
      <c r="D196" s="19">
        <v>90</v>
      </c>
      <c r="E196" s="19">
        <v>48</v>
      </c>
      <c r="F196" s="19">
        <v>42</v>
      </c>
      <c r="G196" s="19">
        <v>18</v>
      </c>
      <c r="H196" s="19">
        <v>12</v>
      </c>
      <c r="I196" s="19">
        <v>6</v>
      </c>
    </row>
    <row r="197" spans="1:9" s="17" customFormat="1" ht="12" customHeight="1" x14ac:dyDescent="0.2">
      <c r="A197" s="240" t="s">
        <v>210</v>
      </c>
      <c r="B197" s="240"/>
      <c r="C197" s="19">
        <v>1037</v>
      </c>
      <c r="D197" s="19">
        <v>514</v>
      </c>
      <c r="E197" s="19">
        <v>243</v>
      </c>
      <c r="F197" s="19">
        <v>271</v>
      </c>
      <c r="G197" s="19">
        <v>523</v>
      </c>
      <c r="H197" s="19">
        <v>291</v>
      </c>
      <c r="I197" s="19">
        <v>232</v>
      </c>
    </row>
    <row r="198" spans="1:9" s="17" customFormat="1" ht="12" customHeight="1" x14ac:dyDescent="0.2">
      <c r="A198" s="240" t="s">
        <v>215</v>
      </c>
      <c r="B198" s="240"/>
      <c r="C198" s="19">
        <v>198</v>
      </c>
      <c r="D198" s="19">
        <v>176</v>
      </c>
      <c r="E198" s="19">
        <v>84</v>
      </c>
      <c r="F198" s="19">
        <v>92</v>
      </c>
      <c r="G198" s="19">
        <v>22</v>
      </c>
      <c r="H198" s="19">
        <v>14</v>
      </c>
      <c r="I198" s="19">
        <v>8</v>
      </c>
    </row>
    <row r="199" spans="1:9" s="17" customFormat="1" ht="12" customHeight="1" x14ac:dyDescent="0.2">
      <c r="A199" s="240" t="s">
        <v>216</v>
      </c>
      <c r="B199" s="240"/>
      <c r="C199" s="19">
        <v>2908</v>
      </c>
      <c r="D199" s="19">
        <v>2279</v>
      </c>
      <c r="E199" s="19">
        <v>1136</v>
      </c>
      <c r="F199" s="19">
        <v>1143</v>
      </c>
      <c r="G199" s="19">
        <v>629</v>
      </c>
      <c r="H199" s="19">
        <v>321</v>
      </c>
      <c r="I199" s="19">
        <v>308</v>
      </c>
    </row>
    <row r="200" spans="1:9" s="17" customFormat="1" ht="12" customHeight="1" x14ac:dyDescent="0.2">
      <c r="A200" s="240" t="s">
        <v>217</v>
      </c>
      <c r="B200" s="240"/>
      <c r="C200" s="19">
        <v>879</v>
      </c>
      <c r="D200" s="19">
        <v>614</v>
      </c>
      <c r="E200" s="19">
        <v>299</v>
      </c>
      <c r="F200" s="19">
        <v>315</v>
      </c>
      <c r="G200" s="19">
        <v>265</v>
      </c>
      <c r="H200" s="19">
        <v>152</v>
      </c>
      <c r="I200" s="19">
        <v>113</v>
      </c>
    </row>
    <row r="201" spans="1:9" s="17" customFormat="1" ht="12" customHeight="1" x14ac:dyDescent="0.2">
      <c r="A201" s="240" t="s">
        <v>220</v>
      </c>
      <c r="B201" s="240"/>
      <c r="C201" s="19">
        <v>344</v>
      </c>
      <c r="D201" s="19">
        <v>269</v>
      </c>
      <c r="E201" s="19">
        <v>134</v>
      </c>
      <c r="F201" s="19">
        <v>135</v>
      </c>
      <c r="G201" s="19">
        <v>75</v>
      </c>
      <c r="H201" s="19">
        <v>43</v>
      </c>
      <c r="I201" s="19">
        <v>32</v>
      </c>
    </row>
    <row r="202" spans="1:9" s="17" customFormat="1" ht="12" customHeight="1" x14ac:dyDescent="0.2">
      <c r="A202" s="240" t="s">
        <v>221</v>
      </c>
      <c r="B202" s="240"/>
      <c r="C202" s="19">
        <v>741</v>
      </c>
      <c r="D202" s="19">
        <v>457</v>
      </c>
      <c r="E202" s="19">
        <v>218</v>
      </c>
      <c r="F202" s="19">
        <v>239</v>
      </c>
      <c r="G202" s="19">
        <v>284</v>
      </c>
      <c r="H202" s="19">
        <v>170</v>
      </c>
      <c r="I202" s="19">
        <v>114</v>
      </c>
    </row>
    <row r="203" spans="1:9" s="17" customFormat="1" ht="12" customHeight="1" x14ac:dyDescent="0.2">
      <c r="A203" s="240" t="s">
        <v>222</v>
      </c>
      <c r="B203" s="240"/>
      <c r="C203" s="19">
        <v>423</v>
      </c>
      <c r="D203" s="19">
        <v>316</v>
      </c>
      <c r="E203" s="19">
        <v>157</v>
      </c>
      <c r="F203" s="19">
        <v>159</v>
      </c>
      <c r="G203" s="19">
        <v>107</v>
      </c>
      <c r="H203" s="19">
        <v>64</v>
      </c>
      <c r="I203" s="19">
        <v>43</v>
      </c>
    </row>
    <row r="204" spans="1:9" s="17" customFormat="1" ht="12" customHeight="1" x14ac:dyDescent="0.2">
      <c r="A204" s="240" t="s">
        <v>223</v>
      </c>
      <c r="B204" s="240"/>
      <c r="C204" s="19">
        <v>1051</v>
      </c>
      <c r="D204" s="19">
        <v>795</v>
      </c>
      <c r="E204" s="19">
        <v>390</v>
      </c>
      <c r="F204" s="19">
        <v>405</v>
      </c>
      <c r="G204" s="19">
        <v>256</v>
      </c>
      <c r="H204" s="19">
        <v>131</v>
      </c>
      <c r="I204" s="19">
        <v>125</v>
      </c>
    </row>
    <row r="205" spans="1:9" s="17" customFormat="1" ht="12" customHeight="1" x14ac:dyDescent="0.2">
      <c r="A205" s="244" t="s">
        <v>224</v>
      </c>
      <c r="B205" s="244"/>
      <c r="C205" s="25">
        <v>78</v>
      </c>
      <c r="D205" s="25">
        <v>73</v>
      </c>
      <c r="E205" s="25">
        <v>35</v>
      </c>
      <c r="F205" s="25">
        <v>38</v>
      </c>
      <c r="G205" s="25">
        <v>5</v>
      </c>
      <c r="H205" s="25">
        <v>3</v>
      </c>
      <c r="I205" s="25">
        <v>2</v>
      </c>
    </row>
    <row r="206" spans="1:9" s="17" customFormat="1" ht="12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</row>
    <row r="207" spans="1:9" s="17" customFormat="1" ht="12" customHeight="1" x14ac:dyDescent="0.2">
      <c r="A207" s="243" t="s">
        <v>225</v>
      </c>
      <c r="B207" s="243"/>
      <c r="C207" s="16">
        <v>351946</v>
      </c>
      <c r="D207" s="16">
        <v>254288</v>
      </c>
      <c r="E207" s="16">
        <v>119591</v>
      </c>
      <c r="F207" s="16">
        <v>134697</v>
      </c>
      <c r="G207" s="16">
        <v>97658</v>
      </c>
      <c r="H207" s="16">
        <v>51875</v>
      </c>
      <c r="I207" s="16">
        <v>45783</v>
      </c>
    </row>
    <row r="208" spans="1:9" s="17" customFormat="1" ht="12" customHeight="1" x14ac:dyDescent="0.2">
      <c r="A208" s="240" t="s">
        <v>226</v>
      </c>
      <c r="B208" s="240"/>
      <c r="C208" s="19">
        <v>51183</v>
      </c>
      <c r="D208" s="19">
        <v>38443</v>
      </c>
      <c r="E208" s="19">
        <v>18156</v>
      </c>
      <c r="F208" s="19">
        <v>20287</v>
      </c>
      <c r="G208" s="19">
        <v>12740</v>
      </c>
      <c r="H208" s="19">
        <v>6813</v>
      </c>
      <c r="I208" s="19">
        <v>5927</v>
      </c>
    </row>
    <row r="209" spans="1:17" s="17" customFormat="1" ht="12" customHeight="1" x14ac:dyDescent="0.2">
      <c r="A209" s="240" t="s">
        <v>227</v>
      </c>
      <c r="B209" s="240"/>
      <c r="C209" s="19">
        <v>151522</v>
      </c>
      <c r="D209" s="19">
        <v>103773</v>
      </c>
      <c r="E209" s="19">
        <v>48421</v>
      </c>
      <c r="F209" s="19">
        <v>55352</v>
      </c>
      <c r="G209" s="19">
        <v>47749</v>
      </c>
      <c r="H209" s="19">
        <v>25157</v>
      </c>
      <c r="I209" s="19">
        <v>22592</v>
      </c>
    </row>
    <row r="210" spans="1:17" s="17" customFormat="1" ht="12" customHeight="1" x14ac:dyDescent="0.2">
      <c r="A210" s="240" t="s">
        <v>228</v>
      </c>
      <c r="B210" s="240"/>
      <c r="C210" s="19">
        <v>63688</v>
      </c>
      <c r="D210" s="19">
        <v>48022</v>
      </c>
      <c r="E210" s="19">
        <v>22369</v>
      </c>
      <c r="F210" s="19">
        <v>25653</v>
      </c>
      <c r="G210" s="19">
        <v>15666</v>
      </c>
      <c r="H210" s="19">
        <v>8229</v>
      </c>
      <c r="I210" s="19">
        <v>7437</v>
      </c>
    </row>
    <row r="211" spans="1:17" s="17" customFormat="1" ht="12" customHeight="1" x14ac:dyDescent="0.2">
      <c r="A211" s="240" t="s">
        <v>229</v>
      </c>
      <c r="B211" s="240"/>
      <c r="C211" s="19">
        <v>5984</v>
      </c>
      <c r="D211" s="19">
        <v>5311</v>
      </c>
      <c r="E211" s="19">
        <v>2601</v>
      </c>
      <c r="F211" s="19">
        <v>2710</v>
      </c>
      <c r="G211" s="19">
        <v>673</v>
      </c>
      <c r="H211" s="19">
        <v>387</v>
      </c>
      <c r="I211" s="19">
        <v>286</v>
      </c>
    </row>
    <row r="212" spans="1:17" s="17" customFormat="1" ht="12" customHeight="1" x14ac:dyDescent="0.2">
      <c r="A212" s="240" t="s">
        <v>230</v>
      </c>
      <c r="B212" s="240"/>
      <c r="C212" s="19">
        <v>51422</v>
      </c>
      <c r="D212" s="19">
        <v>37705</v>
      </c>
      <c r="E212" s="19">
        <v>17720</v>
      </c>
      <c r="F212" s="19">
        <v>19985</v>
      </c>
      <c r="G212" s="19">
        <v>13717</v>
      </c>
      <c r="H212" s="19">
        <v>7298</v>
      </c>
      <c r="I212" s="19">
        <v>6419</v>
      </c>
    </row>
    <row r="213" spans="1:17" s="17" customFormat="1" ht="12" customHeight="1" x14ac:dyDescent="0.2">
      <c r="A213" s="240" t="s">
        <v>231</v>
      </c>
      <c r="B213" s="240"/>
      <c r="C213" s="19">
        <v>13090</v>
      </c>
      <c r="D213" s="19">
        <v>9113</v>
      </c>
      <c r="E213" s="19">
        <v>4449</v>
      </c>
      <c r="F213" s="19">
        <v>4664</v>
      </c>
      <c r="G213" s="19">
        <v>3977</v>
      </c>
      <c r="H213" s="19">
        <v>2229</v>
      </c>
      <c r="I213" s="19">
        <v>1748</v>
      </c>
    </row>
    <row r="214" spans="1:17" s="17" customFormat="1" ht="12" customHeight="1" x14ac:dyDescent="0.2">
      <c r="A214" s="240" t="s">
        <v>232</v>
      </c>
      <c r="B214" s="240"/>
      <c r="C214" s="19">
        <v>5714</v>
      </c>
      <c r="D214" s="19">
        <v>5166</v>
      </c>
      <c r="E214" s="19">
        <v>2562</v>
      </c>
      <c r="F214" s="19">
        <v>2604</v>
      </c>
      <c r="G214" s="19">
        <v>548</v>
      </c>
      <c r="H214" s="19">
        <v>321</v>
      </c>
      <c r="I214" s="19">
        <v>227</v>
      </c>
    </row>
    <row r="215" spans="1:17" s="17" customFormat="1" ht="12" customHeight="1" x14ac:dyDescent="0.2">
      <c r="A215" s="244" t="s">
        <v>233</v>
      </c>
      <c r="B215" s="244"/>
      <c r="C215" s="25">
        <v>9343</v>
      </c>
      <c r="D215" s="25">
        <v>6755</v>
      </c>
      <c r="E215" s="25">
        <v>3313</v>
      </c>
      <c r="F215" s="25">
        <v>3442</v>
      </c>
      <c r="G215" s="25">
        <v>2588</v>
      </c>
      <c r="H215" s="25">
        <v>1441</v>
      </c>
      <c r="I215" s="25">
        <v>1147</v>
      </c>
    </row>
    <row r="216" spans="1:17" s="17" customFormat="1" ht="12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</row>
    <row r="217" spans="1:17" s="17" customFormat="1" ht="12" customHeight="1" x14ac:dyDescent="0.2">
      <c r="A217" s="243" t="s">
        <v>367</v>
      </c>
      <c r="B217" s="243"/>
      <c r="C217" s="16">
        <f>SUM(C218:C222)</f>
        <v>323907</v>
      </c>
      <c r="D217" s="16">
        <f t="shared" ref="D217:I217" si="41">SUM(D218:D222)</f>
        <v>232904</v>
      </c>
      <c r="E217" s="16">
        <f t="shared" si="41"/>
        <v>109076</v>
      </c>
      <c r="F217" s="16">
        <f t="shared" si="41"/>
        <v>123828</v>
      </c>
      <c r="G217" s="16">
        <f t="shared" si="41"/>
        <v>91003</v>
      </c>
      <c r="H217" s="16">
        <f t="shared" si="41"/>
        <v>48158</v>
      </c>
      <c r="I217" s="16">
        <f t="shared" si="41"/>
        <v>42845</v>
      </c>
    </row>
    <row r="218" spans="1:17" s="17" customFormat="1" ht="12" customHeight="1" x14ac:dyDescent="0.2">
      <c r="A218" s="240" t="s">
        <v>362</v>
      </c>
      <c r="B218" s="240"/>
      <c r="C218" s="119">
        <f t="shared" ref="C218:I218" si="42">SUM(C163,C164,C166,C167,C169,C168,C170,C172,C173,C174,C175,C176,C177,C178,C179,C183)</f>
        <v>51101</v>
      </c>
      <c r="D218" s="119">
        <f t="shared" si="42"/>
        <v>37948</v>
      </c>
      <c r="E218" s="119">
        <f t="shared" si="42"/>
        <v>17778</v>
      </c>
      <c r="F218" s="119">
        <f t="shared" si="42"/>
        <v>20170</v>
      </c>
      <c r="G218" s="119">
        <f t="shared" si="42"/>
        <v>13153</v>
      </c>
      <c r="H218" s="119">
        <f t="shared" si="42"/>
        <v>7006</v>
      </c>
      <c r="I218" s="119">
        <f t="shared" si="42"/>
        <v>6147</v>
      </c>
      <c r="Q218" s="113"/>
    </row>
    <row r="219" spans="1:17" s="17" customFormat="1" ht="12" customHeight="1" x14ac:dyDescent="0.2">
      <c r="A219" s="240" t="s">
        <v>363</v>
      </c>
      <c r="B219" s="240"/>
      <c r="C219" s="119">
        <f t="shared" ref="C219:I219" si="43">SUM(C57+C58+C59+C79+C60+C61+C62+C63+C64+C65+C66+C67)</f>
        <v>51668</v>
      </c>
      <c r="D219" s="119">
        <f t="shared" si="43"/>
        <v>38837</v>
      </c>
      <c r="E219" s="119">
        <f t="shared" si="43"/>
        <v>18348</v>
      </c>
      <c r="F219" s="119">
        <f t="shared" si="43"/>
        <v>20489</v>
      </c>
      <c r="G219" s="119">
        <f t="shared" si="43"/>
        <v>12831</v>
      </c>
      <c r="H219" s="119">
        <f t="shared" si="43"/>
        <v>6864</v>
      </c>
      <c r="I219" s="119">
        <f t="shared" si="43"/>
        <v>5967</v>
      </c>
    </row>
    <row r="220" spans="1:17" s="17" customFormat="1" ht="12" customHeight="1" x14ac:dyDescent="0.2">
      <c r="A220" s="240" t="s">
        <v>364</v>
      </c>
      <c r="B220" s="240"/>
      <c r="C220" s="118">
        <f t="shared" ref="C220:I220" si="44">SUM(C124+C126+C128+C129+C133+C137+C138+C139+C140+C142+C144+C147+C148+C153+C160+C145+C135)</f>
        <v>55528</v>
      </c>
      <c r="D220" s="118">
        <f t="shared" si="44"/>
        <v>41706</v>
      </c>
      <c r="E220" s="118">
        <f t="shared" si="44"/>
        <v>19335</v>
      </c>
      <c r="F220" s="118">
        <f t="shared" si="44"/>
        <v>22371</v>
      </c>
      <c r="G220" s="118">
        <f t="shared" si="44"/>
        <v>13822</v>
      </c>
      <c r="H220" s="118">
        <f t="shared" si="44"/>
        <v>7209</v>
      </c>
      <c r="I220" s="118">
        <f t="shared" si="44"/>
        <v>6613</v>
      </c>
      <c r="Q220" s="113"/>
    </row>
    <row r="221" spans="1:17" s="17" customFormat="1" ht="12" customHeight="1" x14ac:dyDescent="0.2">
      <c r="A221" s="240" t="s">
        <v>365</v>
      </c>
      <c r="B221" s="240"/>
      <c r="C221" s="119">
        <f t="shared" ref="C221:I221" si="45">SUM(C70+C75+C77+C81+C82+C84+C86+C88+C90+C91+C92+C94+C95+C93+C97+C105+C106+C109+C112+C113+C115+C117+C118+C119+C120+C85+C111+C72+C76+C78+C80+C87+C89+C96+C98+C99+C100+C104+C107+C108+C110+C114+C83+C121+C71+C73+C74+C101+C103+C116+C102)</f>
        <v>151037</v>
      </c>
      <c r="D221" s="119">
        <f t="shared" si="45"/>
        <v>103379</v>
      </c>
      <c r="E221" s="119">
        <f t="shared" si="45"/>
        <v>48229</v>
      </c>
      <c r="F221" s="119">
        <f t="shared" si="45"/>
        <v>55150</v>
      </c>
      <c r="G221" s="119">
        <f t="shared" si="45"/>
        <v>47658</v>
      </c>
      <c r="H221" s="119">
        <f t="shared" si="45"/>
        <v>25106</v>
      </c>
      <c r="I221" s="119">
        <f t="shared" si="45"/>
        <v>22552</v>
      </c>
    </row>
    <row r="222" spans="1:17" s="17" customFormat="1" ht="12" customHeight="1" x14ac:dyDescent="0.2">
      <c r="A222" s="24" t="s">
        <v>360</v>
      </c>
      <c r="B222" s="24"/>
      <c r="C222" s="42">
        <f>C171+C184+C187+C150+C136+C165+C132+C130</f>
        <v>14573</v>
      </c>
      <c r="D222" s="42">
        <f t="shared" ref="D222:I222" si="46">D171+D184+D187+D150+D136+D165+D132+D130</f>
        <v>11034</v>
      </c>
      <c r="E222" s="42">
        <f t="shared" si="46"/>
        <v>5386</v>
      </c>
      <c r="F222" s="42">
        <f t="shared" si="46"/>
        <v>5648</v>
      </c>
      <c r="G222" s="42">
        <f t="shared" si="46"/>
        <v>3539</v>
      </c>
      <c r="H222" s="42">
        <f t="shared" si="46"/>
        <v>1973</v>
      </c>
      <c r="I222" s="42">
        <f t="shared" si="46"/>
        <v>1566</v>
      </c>
    </row>
    <row r="223" spans="1:17" s="17" customFormat="1" ht="12" customHeight="1" x14ac:dyDescent="0.2">
      <c r="A223" s="28"/>
      <c r="B223" s="28"/>
      <c r="C223" s="29"/>
      <c r="D223" s="29"/>
      <c r="E223" s="29"/>
      <c r="F223" s="29"/>
      <c r="G223" s="29"/>
      <c r="H223" s="29"/>
      <c r="I223" s="29"/>
    </row>
    <row r="224" spans="1:17" s="15" customFormat="1" ht="12" customHeight="1" x14ac:dyDescent="0.2">
      <c r="A224" s="51" t="s">
        <v>361</v>
      </c>
      <c r="B224" s="51"/>
      <c r="C224" s="12">
        <f>C9-C217</f>
        <v>28039</v>
      </c>
      <c r="D224" s="12">
        <f t="shared" ref="D224:I224" si="47">D9-D217</f>
        <v>21384</v>
      </c>
      <c r="E224" s="12">
        <f t="shared" si="47"/>
        <v>10515</v>
      </c>
      <c r="F224" s="12">
        <f t="shared" si="47"/>
        <v>10869</v>
      </c>
      <c r="G224" s="12">
        <f t="shared" si="47"/>
        <v>6655</v>
      </c>
      <c r="H224" s="12">
        <f t="shared" si="47"/>
        <v>3717</v>
      </c>
      <c r="I224" s="12">
        <f t="shared" si="47"/>
        <v>2938</v>
      </c>
    </row>
    <row r="225" spans="1:9" s="112" customFormat="1" ht="12" customHeight="1" x14ac:dyDescent="0.15">
      <c r="A225" s="304"/>
      <c r="B225" s="304"/>
      <c r="C225" s="304"/>
      <c r="D225" s="304"/>
      <c r="E225" s="304"/>
      <c r="F225" s="304"/>
      <c r="G225" s="304"/>
      <c r="H225" s="304"/>
      <c r="I225" s="304"/>
    </row>
    <row r="226" spans="1:9" s="33" customFormat="1" ht="12" customHeight="1" x14ac:dyDescent="0.2">
      <c r="A226" s="294" t="s">
        <v>354</v>
      </c>
      <c r="B226" s="294"/>
      <c r="C226" s="294"/>
      <c r="D226" s="294"/>
      <c r="E226" s="294"/>
      <c r="F226" s="294"/>
      <c r="G226" s="294"/>
      <c r="H226" s="294"/>
      <c r="I226" s="294"/>
    </row>
    <row r="227" spans="1:9" s="33" customFormat="1" ht="12" customHeight="1" x14ac:dyDescent="0.2">
      <c r="A227" s="294" t="s">
        <v>366</v>
      </c>
      <c r="B227" s="294"/>
      <c r="C227" s="294"/>
      <c r="D227" s="294"/>
      <c r="E227" s="294"/>
      <c r="F227" s="294"/>
      <c r="G227" s="294"/>
      <c r="H227" s="294"/>
      <c r="I227" s="294"/>
    </row>
    <row r="228" spans="1:9" s="31" customFormat="1" ht="5.25" customHeight="1" x14ac:dyDescent="0.15">
      <c r="A228" s="305"/>
      <c r="B228" s="305"/>
      <c r="C228" s="305"/>
      <c r="D228" s="305"/>
      <c r="E228" s="305"/>
      <c r="F228" s="305"/>
      <c r="G228" s="305"/>
      <c r="H228" s="305"/>
      <c r="I228" s="305"/>
    </row>
    <row r="229" spans="1:9" s="110" customFormat="1" ht="11.25" x14ac:dyDescent="0.2">
      <c r="A229" s="296" t="s">
        <v>341</v>
      </c>
      <c r="B229" s="296"/>
      <c r="C229" s="296"/>
      <c r="D229" s="296"/>
      <c r="E229" s="296"/>
      <c r="F229" s="296"/>
      <c r="G229" s="296"/>
      <c r="H229" s="296"/>
      <c r="I229" s="296"/>
    </row>
    <row r="230" spans="1:9" s="112" customFormat="1" ht="5.25" customHeight="1" x14ac:dyDescent="0.2">
      <c r="A230" s="293"/>
      <c r="B230" s="272"/>
      <c r="C230" s="272"/>
      <c r="D230" s="272"/>
      <c r="E230" s="272"/>
      <c r="F230" s="272"/>
      <c r="G230" s="272"/>
      <c r="H230" s="272"/>
      <c r="I230" s="272"/>
    </row>
    <row r="231" spans="1:9" s="34" customFormat="1" ht="12.75" x14ac:dyDescent="0.2">
      <c r="A231" s="294" t="s">
        <v>359</v>
      </c>
      <c r="B231" s="272"/>
      <c r="C231" s="272"/>
      <c r="D231" s="272"/>
      <c r="E231" s="272"/>
      <c r="F231" s="272"/>
      <c r="G231" s="272"/>
      <c r="H231" s="272"/>
      <c r="I231" s="272"/>
    </row>
    <row r="232" spans="1:9" s="34" customFormat="1" ht="11.25" customHeight="1" x14ac:dyDescent="0.2">
      <c r="A232" s="297" t="s">
        <v>336</v>
      </c>
      <c r="B232" s="272"/>
      <c r="C232" s="272"/>
      <c r="D232" s="272"/>
      <c r="E232" s="272"/>
      <c r="F232" s="272"/>
      <c r="G232" s="272"/>
      <c r="H232" s="272"/>
      <c r="I232" s="272"/>
    </row>
  </sheetData>
  <mergeCells count="199">
    <mergeCell ref="A228:I228"/>
    <mergeCell ref="A229:I229"/>
    <mergeCell ref="A230:I230"/>
    <mergeCell ref="A231:I231"/>
    <mergeCell ref="A227:I227"/>
    <mergeCell ref="A232:I232"/>
    <mergeCell ref="A218:B218"/>
    <mergeCell ref="A219:B219"/>
    <mergeCell ref="A220:B220"/>
    <mergeCell ref="A221:B221"/>
    <mergeCell ref="A207:B207"/>
    <mergeCell ref="A208:B208"/>
    <mergeCell ref="A209:B209"/>
    <mergeCell ref="A210:B210"/>
    <mergeCell ref="A226:I226"/>
    <mergeCell ref="A211:B211"/>
    <mergeCell ref="A212:B212"/>
    <mergeCell ref="A213:B213"/>
    <mergeCell ref="A214:B214"/>
    <mergeCell ref="A215:B215"/>
    <mergeCell ref="A225:I225"/>
    <mergeCell ref="A217:B217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186:B186"/>
    <mergeCell ref="A187:B187"/>
    <mergeCell ref="A189:B189"/>
    <mergeCell ref="A190:B190"/>
    <mergeCell ref="A191:B191"/>
    <mergeCell ref="A192:B192"/>
    <mergeCell ref="A179:B179"/>
    <mergeCell ref="A181:B181"/>
    <mergeCell ref="A182:B182"/>
    <mergeCell ref="A183:B183"/>
    <mergeCell ref="A184:B184"/>
    <mergeCell ref="A185:B185"/>
    <mergeCell ref="A173:B173"/>
    <mergeCell ref="A174:B174"/>
    <mergeCell ref="A175:B175"/>
    <mergeCell ref="A176:B176"/>
    <mergeCell ref="A177:B177"/>
    <mergeCell ref="A178:B178"/>
    <mergeCell ref="A167:B167"/>
    <mergeCell ref="A168:B168"/>
    <mergeCell ref="A169:B169"/>
    <mergeCell ref="A170:B170"/>
    <mergeCell ref="A171:B171"/>
    <mergeCell ref="A172:B172"/>
    <mergeCell ref="A160:B160"/>
    <mergeCell ref="A162:B162"/>
    <mergeCell ref="A163:B163"/>
    <mergeCell ref="A164:B164"/>
    <mergeCell ref="A165:B165"/>
    <mergeCell ref="A166:B166"/>
    <mergeCell ref="A154:B154"/>
    <mergeCell ref="A155:B155"/>
    <mergeCell ref="A156:B156"/>
    <mergeCell ref="A157:B157"/>
    <mergeCell ref="A158:B158"/>
    <mergeCell ref="A159:B159"/>
    <mergeCell ref="A147:B147"/>
    <mergeCell ref="A148:B148"/>
    <mergeCell ref="A149:B149"/>
    <mergeCell ref="A150:B150"/>
    <mergeCell ref="A152:B152"/>
    <mergeCell ref="A153:B153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7:B67"/>
    <mergeCell ref="A69:B69"/>
    <mergeCell ref="A70:B70"/>
    <mergeCell ref="A71:B71"/>
    <mergeCell ref="A72:B72"/>
    <mergeCell ref="A73:B73"/>
    <mergeCell ref="A61:B61"/>
    <mergeCell ref="A62:B62"/>
    <mergeCell ref="A63:B63"/>
    <mergeCell ref="A64:B64"/>
    <mergeCell ref="A65:B65"/>
    <mergeCell ref="A66:B66"/>
    <mergeCell ref="A54:B54"/>
    <mergeCell ref="A56:B56"/>
    <mergeCell ref="A57:B57"/>
    <mergeCell ref="A58:B58"/>
    <mergeCell ref="A59:B59"/>
    <mergeCell ref="A60:B60"/>
    <mergeCell ref="A42:B42"/>
    <mergeCell ref="A43:B43"/>
    <mergeCell ref="A46:B46"/>
    <mergeCell ref="A51:B51"/>
    <mergeCell ref="A52:B52"/>
    <mergeCell ref="A53:B53"/>
    <mergeCell ref="A31:B31"/>
    <mergeCell ref="A32:B32"/>
    <mergeCell ref="A37:B37"/>
    <mergeCell ref="A38:B38"/>
    <mergeCell ref="A39:B39"/>
    <mergeCell ref="A41:B41"/>
    <mergeCell ref="A23:B23"/>
    <mergeCell ref="A24:B24"/>
    <mergeCell ref="A25:B25"/>
    <mergeCell ref="A28:B28"/>
    <mergeCell ref="G6:I6"/>
    <mergeCell ref="A7:I7"/>
    <mergeCell ref="A9:B9"/>
    <mergeCell ref="A11:B11"/>
    <mergeCell ref="A12:B12"/>
    <mergeCell ref="A16:B16"/>
    <mergeCell ref="A6:B6"/>
    <mergeCell ref="D6:F6"/>
    <mergeCell ref="A1:I1"/>
    <mergeCell ref="A2:I2"/>
    <mergeCell ref="A3:I3"/>
    <mergeCell ref="A4:I4"/>
    <mergeCell ref="A5:B5"/>
    <mergeCell ref="D5:F5"/>
    <mergeCell ref="G5:I5"/>
    <mergeCell ref="A20:B20"/>
    <mergeCell ref="A22:B22"/>
  </mergeCells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I229"/>
  <sheetViews>
    <sheetView workbookViewId="0">
      <selection sqref="A1:I1"/>
    </sheetView>
  </sheetViews>
  <sheetFormatPr defaultRowHeight="12" customHeight="1" x14ac:dyDescent="0.2"/>
  <cols>
    <col min="1" max="1" width="1.7109375" style="1" customWidth="1"/>
    <col min="2" max="2" width="28.140625" style="1" customWidth="1"/>
    <col min="3" max="9" width="8.42578125" style="2" customWidth="1"/>
    <col min="10" max="16384" width="9.140625" style="1"/>
  </cols>
  <sheetData>
    <row r="1" spans="1:9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3" customFormat="1" ht="12.75" customHeight="1" x14ac:dyDescent="0.2">
      <c r="A2" s="300" t="s">
        <v>356</v>
      </c>
      <c r="B2" s="300"/>
      <c r="C2" s="300"/>
      <c r="D2" s="300"/>
      <c r="E2" s="300"/>
      <c r="F2" s="300"/>
      <c r="G2" s="300"/>
      <c r="H2" s="300"/>
      <c r="I2" s="300"/>
    </row>
    <row r="3" spans="1:9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9" s="4" customFormat="1" ht="12.75" customHeight="1" x14ac:dyDescent="0.25">
      <c r="A4" s="302"/>
      <c r="B4" s="302"/>
      <c r="C4" s="302"/>
      <c r="D4" s="302"/>
      <c r="E4" s="302"/>
      <c r="F4" s="302"/>
      <c r="G4" s="302"/>
      <c r="H4" s="302"/>
      <c r="I4" s="302"/>
    </row>
    <row r="5" spans="1:9" s="115" customFormat="1" ht="12" customHeight="1" x14ac:dyDescent="0.2">
      <c r="A5" s="257"/>
      <c r="B5" s="258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15" customFormat="1" ht="12" customHeight="1" x14ac:dyDescent="0.2">
      <c r="A6" s="248"/>
      <c r="B6" s="249"/>
      <c r="C6" s="116"/>
      <c r="D6" s="250"/>
      <c r="E6" s="251"/>
      <c r="F6" s="249"/>
      <c r="G6" s="250"/>
      <c r="H6" s="251"/>
      <c r="I6" s="251"/>
    </row>
    <row r="7" spans="1:9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9" s="11" customFormat="1" ht="12" customHeight="1" x14ac:dyDescent="0.2">
      <c r="A9" s="303" t="s">
        <v>6</v>
      </c>
      <c r="B9" s="303"/>
      <c r="C9" s="12">
        <f t="shared" ref="C9:I9" si="0">C11+C22+C37+C41+C51</f>
        <v>350363</v>
      </c>
      <c r="D9" s="12">
        <f t="shared" si="0"/>
        <v>253633</v>
      </c>
      <c r="E9" s="12">
        <f t="shared" si="0"/>
        <v>119070</v>
      </c>
      <c r="F9" s="12">
        <f t="shared" si="0"/>
        <v>134563</v>
      </c>
      <c r="G9" s="12">
        <f t="shared" si="0"/>
        <v>96730</v>
      </c>
      <c r="H9" s="12">
        <f t="shared" si="0"/>
        <v>51471</v>
      </c>
      <c r="I9" s="12">
        <f t="shared" si="0"/>
        <v>45259</v>
      </c>
    </row>
    <row r="10" spans="1:9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15" customFormat="1" ht="12" customHeight="1" x14ac:dyDescent="0.2">
      <c r="A11" s="243" t="s">
        <v>7</v>
      </c>
      <c r="B11" s="243"/>
      <c r="C11" s="16">
        <f t="shared" ref="C11:I11" si="1">C12+C16+C20</f>
        <v>29544</v>
      </c>
      <c r="D11" s="16">
        <f t="shared" si="1"/>
        <v>22325</v>
      </c>
      <c r="E11" s="16">
        <f t="shared" si="1"/>
        <v>10948</v>
      </c>
      <c r="F11" s="16">
        <f t="shared" si="1"/>
        <v>11377</v>
      </c>
      <c r="G11" s="16">
        <f t="shared" si="1"/>
        <v>7219</v>
      </c>
      <c r="H11" s="16">
        <f t="shared" si="1"/>
        <v>4087</v>
      </c>
      <c r="I11" s="16">
        <f t="shared" si="1"/>
        <v>3132</v>
      </c>
    </row>
    <row r="12" spans="1:9" s="17" customFormat="1" ht="12" customHeight="1" x14ac:dyDescent="0.2">
      <c r="A12" s="240" t="s">
        <v>8</v>
      </c>
      <c r="B12" s="240"/>
      <c r="C12" s="19">
        <f t="shared" ref="C12:I12" si="2">C13+C14+C15</f>
        <v>9412</v>
      </c>
      <c r="D12" s="19">
        <f t="shared" si="2"/>
        <v>6788</v>
      </c>
      <c r="E12" s="19">
        <f t="shared" si="2"/>
        <v>3323</v>
      </c>
      <c r="F12" s="19">
        <f t="shared" si="2"/>
        <v>3465</v>
      </c>
      <c r="G12" s="19">
        <f t="shared" si="2"/>
        <v>2624</v>
      </c>
      <c r="H12" s="19">
        <f t="shared" si="2"/>
        <v>1482</v>
      </c>
      <c r="I12" s="19">
        <f t="shared" si="2"/>
        <v>1142</v>
      </c>
    </row>
    <row r="13" spans="1:9" s="17" customFormat="1" ht="12" customHeight="1" x14ac:dyDescent="0.2">
      <c r="A13" s="20"/>
      <c r="B13" s="21" t="s">
        <v>9</v>
      </c>
      <c r="C13" s="19">
        <f t="shared" ref="C13:I13" si="3">C195+C196+C198+C203+C204</f>
        <v>3361</v>
      </c>
      <c r="D13" s="19">
        <f t="shared" si="3"/>
        <v>2577</v>
      </c>
      <c r="E13" s="19">
        <f t="shared" si="3"/>
        <v>1251</v>
      </c>
      <c r="F13" s="19">
        <f t="shared" si="3"/>
        <v>1326</v>
      </c>
      <c r="G13" s="19">
        <f t="shared" si="3"/>
        <v>784</v>
      </c>
      <c r="H13" s="19">
        <f t="shared" si="3"/>
        <v>450</v>
      </c>
      <c r="I13" s="19">
        <f t="shared" si="3"/>
        <v>334</v>
      </c>
    </row>
    <row r="14" spans="1:9" s="17" customFormat="1" ht="12" customHeight="1" x14ac:dyDescent="0.2">
      <c r="A14" s="20"/>
      <c r="B14" s="21" t="s">
        <v>10</v>
      </c>
      <c r="C14" s="19">
        <f t="shared" ref="C14:I14" si="4">+C199+C205</f>
        <v>3038</v>
      </c>
      <c r="D14" s="19">
        <f t="shared" si="4"/>
        <v>2371</v>
      </c>
      <c r="E14" s="19">
        <f t="shared" si="4"/>
        <v>1189</v>
      </c>
      <c r="F14" s="19">
        <f t="shared" si="4"/>
        <v>1182</v>
      </c>
      <c r="G14" s="19">
        <f t="shared" si="4"/>
        <v>667</v>
      </c>
      <c r="H14" s="19">
        <f t="shared" si="4"/>
        <v>352</v>
      </c>
      <c r="I14" s="19">
        <f t="shared" si="4"/>
        <v>315</v>
      </c>
    </row>
    <row r="15" spans="1:9" s="17" customFormat="1" ht="12" customHeight="1" x14ac:dyDescent="0.2">
      <c r="A15" s="20"/>
      <c r="B15" s="22" t="s">
        <v>11</v>
      </c>
      <c r="C15" s="19">
        <f t="shared" ref="C15:I15" si="5">C197+C200+C201+C202</f>
        <v>3013</v>
      </c>
      <c r="D15" s="19">
        <f t="shared" si="5"/>
        <v>1840</v>
      </c>
      <c r="E15" s="19">
        <f t="shared" si="5"/>
        <v>883</v>
      </c>
      <c r="F15" s="19">
        <f t="shared" si="5"/>
        <v>957</v>
      </c>
      <c r="G15" s="19">
        <f t="shared" si="5"/>
        <v>1173</v>
      </c>
      <c r="H15" s="19">
        <f t="shared" si="5"/>
        <v>680</v>
      </c>
      <c r="I15" s="19">
        <f t="shared" si="5"/>
        <v>493</v>
      </c>
    </row>
    <row r="16" spans="1:9" s="17" customFormat="1" ht="12" customHeight="1" x14ac:dyDescent="0.2">
      <c r="A16" s="240" t="s">
        <v>12</v>
      </c>
      <c r="B16" s="240"/>
      <c r="C16" s="19">
        <f t="shared" ref="C16:I16" si="6">C17+C18+C19</f>
        <v>5653</v>
      </c>
      <c r="D16" s="19">
        <f t="shared" si="6"/>
        <v>5140</v>
      </c>
      <c r="E16" s="19">
        <f t="shared" si="6"/>
        <v>2552</v>
      </c>
      <c r="F16" s="19">
        <f t="shared" si="6"/>
        <v>2588</v>
      </c>
      <c r="G16" s="19">
        <f t="shared" si="6"/>
        <v>513</v>
      </c>
      <c r="H16" s="19">
        <f t="shared" si="6"/>
        <v>300</v>
      </c>
      <c r="I16" s="19">
        <f t="shared" si="6"/>
        <v>213</v>
      </c>
    </row>
    <row r="17" spans="1:9" s="17" customFormat="1" ht="12" customHeight="1" x14ac:dyDescent="0.2">
      <c r="A17" s="20"/>
      <c r="B17" s="21" t="s">
        <v>13</v>
      </c>
      <c r="C17" s="19">
        <f t="shared" ref="C17:I17" si="7">+C191</f>
        <v>1726</v>
      </c>
      <c r="D17" s="19">
        <f t="shared" si="7"/>
        <v>1615</v>
      </c>
      <c r="E17" s="19">
        <f t="shared" si="7"/>
        <v>791</v>
      </c>
      <c r="F17" s="19">
        <f t="shared" si="7"/>
        <v>824</v>
      </c>
      <c r="G17" s="19">
        <f t="shared" si="7"/>
        <v>111</v>
      </c>
      <c r="H17" s="19">
        <f t="shared" si="7"/>
        <v>65</v>
      </c>
      <c r="I17" s="19">
        <f t="shared" si="7"/>
        <v>46</v>
      </c>
    </row>
    <row r="18" spans="1:9" s="17" customFormat="1" ht="12" customHeight="1" x14ac:dyDescent="0.2">
      <c r="A18" s="20"/>
      <c r="B18" s="21" t="s">
        <v>14</v>
      </c>
      <c r="C18" s="19">
        <f t="shared" ref="C18:I18" si="8">+C190</f>
        <v>1851</v>
      </c>
      <c r="D18" s="19">
        <f t="shared" si="8"/>
        <v>1624</v>
      </c>
      <c r="E18" s="19">
        <f t="shared" si="8"/>
        <v>796</v>
      </c>
      <c r="F18" s="19">
        <f t="shared" si="8"/>
        <v>828</v>
      </c>
      <c r="G18" s="19">
        <f t="shared" si="8"/>
        <v>227</v>
      </c>
      <c r="H18" s="19">
        <f t="shared" si="8"/>
        <v>131</v>
      </c>
      <c r="I18" s="19">
        <f t="shared" si="8"/>
        <v>96</v>
      </c>
    </row>
    <row r="19" spans="1:9" s="17" customFormat="1" ht="12" customHeight="1" x14ac:dyDescent="0.2">
      <c r="A19" s="23"/>
      <c r="B19" s="21" t="s">
        <v>15</v>
      </c>
      <c r="C19" s="19">
        <f t="shared" ref="C19:I19" si="9">C192</f>
        <v>2076</v>
      </c>
      <c r="D19" s="19">
        <f t="shared" si="9"/>
        <v>1901</v>
      </c>
      <c r="E19" s="19">
        <f t="shared" si="9"/>
        <v>965</v>
      </c>
      <c r="F19" s="19">
        <f t="shared" si="9"/>
        <v>936</v>
      </c>
      <c r="G19" s="19">
        <f t="shared" si="9"/>
        <v>175</v>
      </c>
      <c r="H19" s="19">
        <f t="shared" si="9"/>
        <v>104</v>
      </c>
      <c r="I19" s="19">
        <f t="shared" si="9"/>
        <v>71</v>
      </c>
    </row>
    <row r="20" spans="1:9" s="17" customFormat="1" ht="12" customHeight="1" x14ac:dyDescent="0.2">
      <c r="A20" s="244" t="s">
        <v>16</v>
      </c>
      <c r="B20" s="244"/>
      <c r="C20" s="25">
        <f t="shared" ref="C20:I20" si="10">C182+C183+C184+C168+C185+C186+C173+C187+C176</f>
        <v>14479</v>
      </c>
      <c r="D20" s="25">
        <f t="shared" si="10"/>
        <v>10397</v>
      </c>
      <c r="E20" s="25">
        <f t="shared" si="10"/>
        <v>5073</v>
      </c>
      <c r="F20" s="25">
        <f t="shared" si="10"/>
        <v>5324</v>
      </c>
      <c r="G20" s="25">
        <f t="shared" si="10"/>
        <v>4082</v>
      </c>
      <c r="H20" s="25">
        <f t="shared" si="10"/>
        <v>2305</v>
      </c>
      <c r="I20" s="25">
        <f t="shared" si="10"/>
        <v>1777</v>
      </c>
    </row>
    <row r="21" spans="1:9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15" customFormat="1" ht="12" customHeight="1" x14ac:dyDescent="0.2">
      <c r="A22" s="243" t="s">
        <v>345</v>
      </c>
      <c r="B22" s="243"/>
      <c r="C22" s="16">
        <f t="shared" ref="C22:I22" si="11">C23+C24+C25+C28+C31+C32</f>
        <v>69461</v>
      </c>
      <c r="D22" s="16">
        <f t="shared" si="11"/>
        <v>53256</v>
      </c>
      <c r="E22" s="16">
        <f t="shared" si="11"/>
        <v>24875</v>
      </c>
      <c r="F22" s="16">
        <f t="shared" si="11"/>
        <v>28381</v>
      </c>
      <c r="G22" s="16">
        <f t="shared" si="11"/>
        <v>16205</v>
      </c>
      <c r="H22" s="16">
        <f t="shared" si="11"/>
        <v>8552</v>
      </c>
      <c r="I22" s="16">
        <f t="shared" si="11"/>
        <v>7653</v>
      </c>
    </row>
    <row r="23" spans="1:9" s="17" customFormat="1" ht="12" customHeight="1" x14ac:dyDescent="0.2">
      <c r="A23" s="240" t="s">
        <v>18</v>
      </c>
      <c r="B23" s="240"/>
      <c r="C23" s="19">
        <f t="shared" ref="C23:I23" si="12">C124+C126+C127+C137+C138+C140+C142+C144+C145</f>
        <v>41506</v>
      </c>
      <c r="D23" s="19">
        <f t="shared" si="12"/>
        <v>29864</v>
      </c>
      <c r="E23" s="19">
        <f t="shared" si="12"/>
        <v>13657</v>
      </c>
      <c r="F23" s="19">
        <f t="shared" si="12"/>
        <v>16207</v>
      </c>
      <c r="G23" s="19">
        <f t="shared" si="12"/>
        <v>11642</v>
      </c>
      <c r="H23" s="19">
        <f t="shared" si="12"/>
        <v>6033</v>
      </c>
      <c r="I23" s="19">
        <f t="shared" si="12"/>
        <v>5609</v>
      </c>
    </row>
    <row r="24" spans="1:9" s="17" customFormat="1" ht="12" customHeight="1" x14ac:dyDescent="0.2">
      <c r="A24" s="240" t="s">
        <v>19</v>
      </c>
      <c r="B24" s="240"/>
      <c r="C24" s="19">
        <f t="shared" ref="C24:I24" si="13">C132</f>
        <v>5060</v>
      </c>
      <c r="D24" s="19">
        <f t="shared" si="13"/>
        <v>4000</v>
      </c>
      <c r="E24" s="19">
        <f t="shared" si="13"/>
        <v>1872</v>
      </c>
      <c r="F24" s="19">
        <f t="shared" si="13"/>
        <v>2128</v>
      </c>
      <c r="G24" s="19">
        <f t="shared" si="13"/>
        <v>1060</v>
      </c>
      <c r="H24" s="19">
        <f t="shared" si="13"/>
        <v>602</v>
      </c>
      <c r="I24" s="19">
        <f t="shared" si="13"/>
        <v>458</v>
      </c>
    </row>
    <row r="25" spans="1:9" s="17" customFormat="1" ht="12" customHeight="1" x14ac:dyDescent="0.2">
      <c r="A25" s="240" t="s">
        <v>20</v>
      </c>
      <c r="B25" s="240"/>
      <c r="C25" s="19">
        <f t="shared" ref="C25:I25" si="14">C26+C27</f>
        <v>12388</v>
      </c>
      <c r="D25" s="19">
        <f t="shared" si="14"/>
        <v>10039</v>
      </c>
      <c r="E25" s="19">
        <f t="shared" si="14"/>
        <v>4814</v>
      </c>
      <c r="F25" s="19">
        <f t="shared" si="14"/>
        <v>5225</v>
      </c>
      <c r="G25" s="19">
        <f t="shared" si="14"/>
        <v>2349</v>
      </c>
      <c r="H25" s="19">
        <f t="shared" si="14"/>
        <v>1271</v>
      </c>
      <c r="I25" s="19">
        <f t="shared" si="14"/>
        <v>1078</v>
      </c>
    </row>
    <row r="26" spans="1:9" s="17" customFormat="1" ht="12" customHeight="1" x14ac:dyDescent="0.2">
      <c r="A26" s="26"/>
      <c r="B26" s="21" t="s">
        <v>21</v>
      </c>
      <c r="C26" s="19">
        <f t="shared" ref="C26:I26" si="15">C125+C129+C131+C139+C146+C150</f>
        <v>892</v>
      </c>
      <c r="D26" s="19">
        <f t="shared" si="15"/>
        <v>829</v>
      </c>
      <c r="E26" s="19">
        <f t="shared" si="15"/>
        <v>398</v>
      </c>
      <c r="F26" s="19">
        <f t="shared" si="15"/>
        <v>431</v>
      </c>
      <c r="G26" s="19">
        <f t="shared" si="15"/>
        <v>63</v>
      </c>
      <c r="H26" s="19">
        <f t="shared" si="15"/>
        <v>35</v>
      </c>
      <c r="I26" s="19">
        <f t="shared" si="15"/>
        <v>28</v>
      </c>
    </row>
    <row r="27" spans="1:9" s="17" customFormat="1" ht="12" customHeight="1" x14ac:dyDescent="0.2">
      <c r="A27" s="23"/>
      <c r="B27" s="21" t="s">
        <v>22</v>
      </c>
      <c r="C27" s="19">
        <f t="shared" ref="C27:I27" si="16">C130+C133+C136+C147</f>
        <v>11496</v>
      </c>
      <c r="D27" s="19">
        <f t="shared" si="16"/>
        <v>9210</v>
      </c>
      <c r="E27" s="19">
        <f t="shared" si="16"/>
        <v>4416</v>
      </c>
      <c r="F27" s="19">
        <f t="shared" si="16"/>
        <v>4794</v>
      </c>
      <c r="G27" s="19">
        <f t="shared" si="16"/>
        <v>2286</v>
      </c>
      <c r="H27" s="19">
        <f t="shared" si="16"/>
        <v>1236</v>
      </c>
      <c r="I27" s="19">
        <f t="shared" si="16"/>
        <v>1050</v>
      </c>
    </row>
    <row r="28" spans="1:9" s="17" customFormat="1" ht="12" customHeight="1" x14ac:dyDescent="0.2">
      <c r="A28" s="240" t="s">
        <v>23</v>
      </c>
      <c r="B28" s="240"/>
      <c r="C28" s="19">
        <f t="shared" ref="C28:I28" si="17">C29+C30</f>
        <v>3771</v>
      </c>
      <c r="D28" s="19">
        <f t="shared" si="17"/>
        <v>3344</v>
      </c>
      <c r="E28" s="19">
        <f t="shared" si="17"/>
        <v>1584</v>
      </c>
      <c r="F28" s="19">
        <f t="shared" si="17"/>
        <v>1760</v>
      </c>
      <c r="G28" s="19">
        <f t="shared" si="17"/>
        <v>427</v>
      </c>
      <c r="H28" s="19">
        <f t="shared" si="17"/>
        <v>231</v>
      </c>
      <c r="I28" s="19">
        <f t="shared" si="17"/>
        <v>196</v>
      </c>
    </row>
    <row r="29" spans="1:9" s="17" customFormat="1" ht="12" customHeight="1" x14ac:dyDescent="0.2">
      <c r="A29" s="26"/>
      <c r="B29" s="21" t="s">
        <v>24</v>
      </c>
      <c r="C29" s="19">
        <f t="shared" ref="C29:I29" si="18">+C128</f>
        <v>1162</v>
      </c>
      <c r="D29" s="19">
        <f t="shared" si="18"/>
        <v>1050</v>
      </c>
      <c r="E29" s="19">
        <f t="shared" si="18"/>
        <v>501</v>
      </c>
      <c r="F29" s="19">
        <f t="shared" si="18"/>
        <v>549</v>
      </c>
      <c r="G29" s="19">
        <f t="shared" si="18"/>
        <v>112</v>
      </c>
      <c r="H29" s="19">
        <f t="shared" si="18"/>
        <v>64</v>
      </c>
      <c r="I29" s="19">
        <f t="shared" si="18"/>
        <v>48</v>
      </c>
    </row>
    <row r="30" spans="1:9" s="17" customFormat="1" ht="12" customHeight="1" x14ac:dyDescent="0.2">
      <c r="A30" s="23"/>
      <c r="B30" s="21" t="s">
        <v>25</v>
      </c>
      <c r="C30" s="19">
        <f t="shared" ref="C30:I30" si="19">C148</f>
        <v>2609</v>
      </c>
      <c r="D30" s="19">
        <f t="shared" si="19"/>
        <v>2294</v>
      </c>
      <c r="E30" s="19">
        <f t="shared" si="19"/>
        <v>1083</v>
      </c>
      <c r="F30" s="19">
        <f t="shared" si="19"/>
        <v>1211</v>
      </c>
      <c r="G30" s="19">
        <f t="shared" si="19"/>
        <v>315</v>
      </c>
      <c r="H30" s="19">
        <f t="shared" si="19"/>
        <v>167</v>
      </c>
      <c r="I30" s="19">
        <f t="shared" si="19"/>
        <v>148</v>
      </c>
    </row>
    <row r="31" spans="1:9" s="17" customFormat="1" ht="12" customHeight="1" x14ac:dyDescent="0.2">
      <c r="A31" s="240" t="s">
        <v>26</v>
      </c>
      <c r="B31" s="240"/>
      <c r="C31" s="19">
        <f t="shared" ref="C31:I31" si="20">C134+C135+C141+C143+C149</f>
        <v>715</v>
      </c>
      <c r="D31" s="19">
        <f t="shared" si="20"/>
        <v>663</v>
      </c>
      <c r="E31" s="19">
        <f t="shared" si="20"/>
        <v>332</v>
      </c>
      <c r="F31" s="19">
        <f t="shared" si="20"/>
        <v>331</v>
      </c>
      <c r="G31" s="19">
        <f t="shared" si="20"/>
        <v>52</v>
      </c>
      <c r="H31" s="19">
        <f t="shared" si="20"/>
        <v>34</v>
      </c>
      <c r="I31" s="19">
        <f t="shared" si="20"/>
        <v>18</v>
      </c>
    </row>
    <row r="32" spans="1:9" s="17" customFormat="1" ht="12" customHeight="1" x14ac:dyDescent="0.2">
      <c r="A32" s="240" t="s">
        <v>346</v>
      </c>
      <c r="B32" s="240"/>
      <c r="C32" s="19">
        <f t="shared" ref="C32:I32" si="21">C33+C34+C35</f>
        <v>6021</v>
      </c>
      <c r="D32" s="19">
        <f t="shared" si="21"/>
        <v>5346</v>
      </c>
      <c r="E32" s="19">
        <f t="shared" si="21"/>
        <v>2616</v>
      </c>
      <c r="F32" s="19">
        <f t="shared" si="21"/>
        <v>2730</v>
      </c>
      <c r="G32" s="19">
        <f t="shared" si="21"/>
        <v>675</v>
      </c>
      <c r="H32" s="19">
        <f t="shared" si="21"/>
        <v>381</v>
      </c>
      <c r="I32" s="19">
        <f t="shared" si="21"/>
        <v>294</v>
      </c>
    </row>
    <row r="33" spans="1:9" s="17" customFormat="1" ht="12" customHeight="1" x14ac:dyDescent="0.2">
      <c r="A33" s="26"/>
      <c r="B33" s="21" t="s">
        <v>28</v>
      </c>
      <c r="C33" s="19">
        <f t="shared" ref="C33:I33" si="22">C158</f>
        <v>563</v>
      </c>
      <c r="D33" s="19">
        <f t="shared" si="22"/>
        <v>530</v>
      </c>
      <c r="E33" s="19">
        <f t="shared" si="22"/>
        <v>265</v>
      </c>
      <c r="F33" s="19">
        <f t="shared" si="22"/>
        <v>265</v>
      </c>
      <c r="G33" s="19">
        <f t="shared" si="22"/>
        <v>33</v>
      </c>
      <c r="H33" s="19">
        <f t="shared" si="22"/>
        <v>24</v>
      </c>
      <c r="I33" s="19">
        <f t="shared" si="22"/>
        <v>9</v>
      </c>
    </row>
    <row r="34" spans="1:9" s="17" customFormat="1" ht="12" customHeight="1" x14ac:dyDescent="0.2">
      <c r="A34" s="20"/>
      <c r="B34" s="21" t="s">
        <v>29</v>
      </c>
      <c r="C34" s="19">
        <f t="shared" ref="C34:I34" si="23">C154+C155+C156+C159</f>
        <v>212</v>
      </c>
      <c r="D34" s="19">
        <f t="shared" si="23"/>
        <v>182</v>
      </c>
      <c r="E34" s="19">
        <f t="shared" si="23"/>
        <v>103</v>
      </c>
      <c r="F34" s="19">
        <f t="shared" si="23"/>
        <v>79</v>
      </c>
      <c r="G34" s="19">
        <f t="shared" si="23"/>
        <v>30</v>
      </c>
      <c r="H34" s="19">
        <f t="shared" si="23"/>
        <v>19</v>
      </c>
      <c r="I34" s="19">
        <f t="shared" si="23"/>
        <v>11</v>
      </c>
    </row>
    <row r="35" spans="1:9" s="17" customFormat="1" ht="12" customHeight="1" x14ac:dyDescent="0.2">
      <c r="A35" s="20"/>
      <c r="B35" s="27" t="s">
        <v>347</v>
      </c>
      <c r="C35" s="25">
        <f t="shared" ref="C35:I35" si="24">C153+C157+C160</f>
        <v>5246</v>
      </c>
      <c r="D35" s="25">
        <f t="shared" si="24"/>
        <v>4634</v>
      </c>
      <c r="E35" s="25">
        <f t="shared" si="24"/>
        <v>2248</v>
      </c>
      <c r="F35" s="25">
        <f t="shared" si="24"/>
        <v>2386</v>
      </c>
      <c r="G35" s="25">
        <f t="shared" si="24"/>
        <v>612</v>
      </c>
      <c r="H35" s="25">
        <f t="shared" si="24"/>
        <v>338</v>
      </c>
      <c r="I35" s="25">
        <f t="shared" si="24"/>
        <v>274</v>
      </c>
    </row>
    <row r="36" spans="1:9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15" customFormat="1" ht="12" customHeight="1" x14ac:dyDescent="0.2">
      <c r="A37" s="243" t="s">
        <v>31</v>
      </c>
      <c r="B37" s="243"/>
      <c r="C37" s="16">
        <f t="shared" ref="C37:I37" si="25">C38+C39</f>
        <v>48943</v>
      </c>
      <c r="D37" s="16">
        <f t="shared" si="25"/>
        <v>35650</v>
      </c>
      <c r="E37" s="16">
        <f t="shared" si="25"/>
        <v>16731</v>
      </c>
      <c r="F37" s="16">
        <f t="shared" si="25"/>
        <v>18919</v>
      </c>
      <c r="G37" s="16">
        <f t="shared" si="25"/>
        <v>13293</v>
      </c>
      <c r="H37" s="16">
        <f t="shared" si="25"/>
        <v>7059</v>
      </c>
      <c r="I37" s="16">
        <f t="shared" si="25"/>
        <v>6234</v>
      </c>
    </row>
    <row r="38" spans="1:9" s="17" customFormat="1" ht="12" customHeight="1" x14ac:dyDescent="0.2">
      <c r="A38" s="240" t="s">
        <v>32</v>
      </c>
      <c r="B38" s="240"/>
      <c r="C38" s="19">
        <f t="shared" ref="C38:I38" si="26">C163+C164+C166+C167+C169+C172+C174+C175+C178+C179</f>
        <v>43081</v>
      </c>
      <c r="D38" s="19">
        <f t="shared" si="26"/>
        <v>31619</v>
      </c>
      <c r="E38" s="19">
        <f t="shared" si="26"/>
        <v>14758</v>
      </c>
      <c r="F38" s="19">
        <f t="shared" si="26"/>
        <v>16861</v>
      </c>
      <c r="G38" s="19">
        <f t="shared" si="26"/>
        <v>11462</v>
      </c>
      <c r="H38" s="19">
        <f t="shared" si="26"/>
        <v>6065</v>
      </c>
      <c r="I38" s="19">
        <f t="shared" si="26"/>
        <v>5397</v>
      </c>
    </row>
    <row r="39" spans="1:9" s="17" customFormat="1" ht="12" customHeight="1" x14ac:dyDescent="0.2">
      <c r="A39" s="244" t="s">
        <v>33</v>
      </c>
      <c r="B39" s="244"/>
      <c r="C39" s="25">
        <f t="shared" ref="C39:I39" si="27">+C165+C170+C177</f>
        <v>5862</v>
      </c>
      <c r="D39" s="25">
        <f t="shared" si="27"/>
        <v>4031</v>
      </c>
      <c r="E39" s="25">
        <f t="shared" si="27"/>
        <v>1973</v>
      </c>
      <c r="F39" s="25">
        <f t="shared" si="27"/>
        <v>2058</v>
      </c>
      <c r="G39" s="25">
        <f t="shared" si="27"/>
        <v>1831</v>
      </c>
      <c r="H39" s="25">
        <f t="shared" si="27"/>
        <v>994</v>
      </c>
      <c r="I39" s="25">
        <f t="shared" si="27"/>
        <v>837</v>
      </c>
    </row>
    <row r="40" spans="1:9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15" customFormat="1" ht="12" customHeight="1" x14ac:dyDescent="0.2">
      <c r="A41" s="243" t="s">
        <v>34</v>
      </c>
      <c r="B41" s="243"/>
      <c r="C41" s="16">
        <f t="shared" ref="C41:I41" si="28">C42+C43+C46</f>
        <v>146129</v>
      </c>
      <c r="D41" s="16">
        <f t="shared" si="28"/>
        <v>100060</v>
      </c>
      <c r="E41" s="16">
        <f t="shared" si="28"/>
        <v>46543</v>
      </c>
      <c r="F41" s="16">
        <f t="shared" si="28"/>
        <v>53517</v>
      </c>
      <c r="G41" s="16">
        <f t="shared" si="28"/>
        <v>46069</v>
      </c>
      <c r="H41" s="16">
        <f t="shared" si="28"/>
        <v>24318</v>
      </c>
      <c r="I41" s="16">
        <f t="shared" si="28"/>
        <v>21751</v>
      </c>
    </row>
    <row r="42" spans="1:9" s="17" customFormat="1" ht="12" customHeight="1" x14ac:dyDescent="0.2">
      <c r="A42" s="240" t="s">
        <v>35</v>
      </c>
      <c r="B42" s="240"/>
      <c r="C42" s="19">
        <f t="shared" ref="C42:I42" si="29">C81+C82+C85+C86+C88+C90+C92+C93+C97+C99+C104+C105+C109+C112+C115+C117+C120+C121</f>
        <v>99296</v>
      </c>
      <c r="D42" s="19">
        <f t="shared" si="29"/>
        <v>62835</v>
      </c>
      <c r="E42" s="19">
        <f t="shared" si="29"/>
        <v>28908</v>
      </c>
      <c r="F42" s="19">
        <f t="shared" si="29"/>
        <v>33927</v>
      </c>
      <c r="G42" s="19">
        <f t="shared" si="29"/>
        <v>36461</v>
      </c>
      <c r="H42" s="19">
        <f t="shared" si="29"/>
        <v>18942</v>
      </c>
      <c r="I42" s="19">
        <f t="shared" si="29"/>
        <v>17519</v>
      </c>
    </row>
    <row r="43" spans="1:9" s="17" customFormat="1" ht="12" customHeight="1" x14ac:dyDescent="0.2">
      <c r="A43" s="240" t="s">
        <v>36</v>
      </c>
      <c r="B43" s="240"/>
      <c r="C43" s="19">
        <f t="shared" ref="C43:I43" si="30">C44+C45</f>
        <v>23333</v>
      </c>
      <c r="D43" s="19">
        <f t="shared" si="30"/>
        <v>19160</v>
      </c>
      <c r="E43" s="19">
        <f t="shared" si="30"/>
        <v>9277</v>
      </c>
      <c r="F43" s="19">
        <f t="shared" si="30"/>
        <v>9883</v>
      </c>
      <c r="G43" s="19">
        <f t="shared" si="30"/>
        <v>4173</v>
      </c>
      <c r="H43" s="19">
        <f t="shared" si="30"/>
        <v>2403</v>
      </c>
      <c r="I43" s="19">
        <f t="shared" si="30"/>
        <v>1770</v>
      </c>
    </row>
    <row r="44" spans="1:9" s="17" customFormat="1" ht="12" customHeight="1" x14ac:dyDescent="0.2">
      <c r="A44" s="27"/>
      <c r="B44" s="21" t="s">
        <v>37</v>
      </c>
      <c r="C44" s="19">
        <f t="shared" ref="C44:I44" si="31">C75+C102+C91+C171+C95+C100+C118</f>
        <v>13519</v>
      </c>
      <c r="D44" s="19">
        <f t="shared" si="31"/>
        <v>10591</v>
      </c>
      <c r="E44" s="19">
        <f t="shared" si="31"/>
        <v>5125</v>
      </c>
      <c r="F44" s="19">
        <f t="shared" si="31"/>
        <v>5466</v>
      </c>
      <c r="G44" s="19">
        <f t="shared" si="31"/>
        <v>2928</v>
      </c>
      <c r="H44" s="19">
        <f t="shared" si="31"/>
        <v>1747</v>
      </c>
      <c r="I44" s="19">
        <f t="shared" si="31"/>
        <v>1181</v>
      </c>
    </row>
    <row r="45" spans="1:9" s="17" customFormat="1" ht="12" customHeight="1" x14ac:dyDescent="0.2">
      <c r="A45" s="27"/>
      <c r="B45" s="21" t="s">
        <v>38</v>
      </c>
      <c r="C45" s="19">
        <f t="shared" ref="C45:I45" si="32">C83+C108+C110</f>
        <v>9814</v>
      </c>
      <c r="D45" s="19">
        <f t="shared" si="32"/>
        <v>8569</v>
      </c>
      <c r="E45" s="19">
        <f t="shared" si="32"/>
        <v>4152</v>
      </c>
      <c r="F45" s="19">
        <f t="shared" si="32"/>
        <v>4417</v>
      </c>
      <c r="G45" s="19">
        <f t="shared" si="32"/>
        <v>1245</v>
      </c>
      <c r="H45" s="19">
        <f t="shared" si="32"/>
        <v>656</v>
      </c>
      <c r="I45" s="19">
        <f t="shared" si="32"/>
        <v>589</v>
      </c>
    </row>
    <row r="46" spans="1:9" s="17" customFormat="1" ht="12" customHeight="1" x14ac:dyDescent="0.2">
      <c r="A46" s="240" t="s">
        <v>40</v>
      </c>
      <c r="B46" s="240"/>
      <c r="C46" s="19">
        <f t="shared" ref="C46:I46" si="33">C47+C48+C49</f>
        <v>23500</v>
      </c>
      <c r="D46" s="19">
        <f t="shared" si="33"/>
        <v>18065</v>
      </c>
      <c r="E46" s="19">
        <f t="shared" si="33"/>
        <v>8358</v>
      </c>
      <c r="F46" s="19">
        <f t="shared" si="33"/>
        <v>9707</v>
      </c>
      <c r="G46" s="19">
        <f t="shared" si="33"/>
        <v>5435</v>
      </c>
      <c r="H46" s="19">
        <f t="shared" si="33"/>
        <v>2973</v>
      </c>
      <c r="I46" s="19">
        <f t="shared" si="33"/>
        <v>2462</v>
      </c>
    </row>
    <row r="47" spans="1:9" s="17" customFormat="1" ht="12" customHeight="1" x14ac:dyDescent="0.2">
      <c r="A47" s="27"/>
      <c r="B47" s="21" t="s">
        <v>41</v>
      </c>
      <c r="C47" s="19">
        <f t="shared" ref="C47:I47" si="34">+C71+C72+C80+C101</f>
        <v>2792</v>
      </c>
      <c r="D47" s="19">
        <f t="shared" si="34"/>
        <v>2464</v>
      </c>
      <c r="E47" s="19">
        <f t="shared" si="34"/>
        <v>1177</v>
      </c>
      <c r="F47" s="19">
        <f t="shared" si="34"/>
        <v>1287</v>
      </c>
      <c r="G47" s="19">
        <f t="shared" si="34"/>
        <v>328</v>
      </c>
      <c r="H47" s="19">
        <f t="shared" si="34"/>
        <v>187</v>
      </c>
      <c r="I47" s="19">
        <f t="shared" si="34"/>
        <v>141</v>
      </c>
    </row>
    <row r="48" spans="1:9" s="17" customFormat="1" ht="12" customHeight="1" x14ac:dyDescent="0.2">
      <c r="A48" s="27"/>
      <c r="B48" s="21" t="s">
        <v>42</v>
      </c>
      <c r="C48" s="19">
        <f t="shared" ref="C48:I48" si="35">C74+C76+C87+C89+C103+C107+C113+C116</f>
        <v>6234</v>
      </c>
      <c r="D48" s="19">
        <f t="shared" si="35"/>
        <v>5110</v>
      </c>
      <c r="E48" s="19">
        <f t="shared" si="35"/>
        <v>2430</v>
      </c>
      <c r="F48" s="19">
        <f t="shared" si="35"/>
        <v>2680</v>
      </c>
      <c r="G48" s="19">
        <f t="shared" si="35"/>
        <v>1124</v>
      </c>
      <c r="H48" s="19">
        <f t="shared" si="35"/>
        <v>612</v>
      </c>
      <c r="I48" s="19">
        <f t="shared" si="35"/>
        <v>512</v>
      </c>
    </row>
    <row r="49" spans="1:9" s="17" customFormat="1" ht="12" customHeight="1" x14ac:dyDescent="0.2">
      <c r="A49" s="27"/>
      <c r="B49" s="27" t="s">
        <v>43</v>
      </c>
      <c r="C49" s="25">
        <f t="shared" ref="C49:I49" si="36">C70+C77+C84+C94+C106+C111+C119</f>
        <v>14474</v>
      </c>
      <c r="D49" s="25">
        <f t="shared" si="36"/>
        <v>10491</v>
      </c>
      <c r="E49" s="25">
        <f t="shared" si="36"/>
        <v>4751</v>
      </c>
      <c r="F49" s="25">
        <f t="shared" si="36"/>
        <v>5740</v>
      </c>
      <c r="G49" s="25">
        <f t="shared" si="36"/>
        <v>3983</v>
      </c>
      <c r="H49" s="25">
        <f t="shared" si="36"/>
        <v>2174</v>
      </c>
      <c r="I49" s="25">
        <f t="shared" si="36"/>
        <v>1809</v>
      </c>
    </row>
    <row r="50" spans="1:9" s="17" customFormat="1" ht="12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s="15" customFormat="1" ht="12" customHeight="1" x14ac:dyDescent="0.2">
      <c r="A51" s="243" t="s">
        <v>44</v>
      </c>
      <c r="B51" s="243"/>
      <c r="C51" s="16">
        <f t="shared" ref="C51:I51" si="37">C52+C53+C54</f>
        <v>56286</v>
      </c>
      <c r="D51" s="16">
        <f t="shared" si="37"/>
        <v>42342</v>
      </c>
      <c r="E51" s="16">
        <f t="shared" si="37"/>
        <v>19973</v>
      </c>
      <c r="F51" s="16">
        <f t="shared" si="37"/>
        <v>22369</v>
      </c>
      <c r="G51" s="16">
        <f t="shared" si="37"/>
        <v>13944</v>
      </c>
      <c r="H51" s="16">
        <f t="shared" si="37"/>
        <v>7455</v>
      </c>
      <c r="I51" s="16">
        <f t="shared" si="37"/>
        <v>6489</v>
      </c>
    </row>
    <row r="52" spans="1:9" s="17" customFormat="1" ht="12" customHeight="1" x14ac:dyDescent="0.2">
      <c r="A52" s="240" t="s">
        <v>45</v>
      </c>
      <c r="B52" s="240"/>
      <c r="C52" s="19">
        <f t="shared" ref="C52:I52" si="38">C57+C60+C63+C67</f>
        <v>19669</v>
      </c>
      <c r="D52" s="19">
        <f t="shared" si="38"/>
        <v>13331</v>
      </c>
      <c r="E52" s="19">
        <f t="shared" si="38"/>
        <v>6150</v>
      </c>
      <c r="F52" s="19">
        <f t="shared" si="38"/>
        <v>7181</v>
      </c>
      <c r="G52" s="19">
        <f t="shared" si="38"/>
        <v>6338</v>
      </c>
      <c r="H52" s="19">
        <f t="shared" si="38"/>
        <v>3358</v>
      </c>
      <c r="I52" s="19">
        <f t="shared" si="38"/>
        <v>2980</v>
      </c>
    </row>
    <row r="53" spans="1:9" s="17" customFormat="1" ht="12" customHeight="1" x14ac:dyDescent="0.2">
      <c r="A53" s="240" t="s">
        <v>46</v>
      </c>
      <c r="B53" s="240"/>
      <c r="C53" s="19">
        <f t="shared" ref="C53:I53" si="39">C73+C78+C79+C61+C62+C96+C98+C64+C65+C114+C66</f>
        <v>32537</v>
      </c>
      <c r="D53" s="19">
        <f t="shared" si="39"/>
        <v>25408</v>
      </c>
      <c r="E53" s="19">
        <f t="shared" si="39"/>
        <v>12082</v>
      </c>
      <c r="F53" s="19">
        <f t="shared" si="39"/>
        <v>13326</v>
      </c>
      <c r="G53" s="19">
        <f t="shared" si="39"/>
        <v>7129</v>
      </c>
      <c r="H53" s="19">
        <f t="shared" si="39"/>
        <v>3835</v>
      </c>
      <c r="I53" s="19">
        <f t="shared" si="39"/>
        <v>3294</v>
      </c>
    </row>
    <row r="54" spans="1:9" s="17" customFormat="1" ht="12" customHeight="1" x14ac:dyDescent="0.2">
      <c r="A54" s="244" t="s">
        <v>47</v>
      </c>
      <c r="B54" s="244"/>
      <c r="C54" s="25">
        <f t="shared" ref="C54:I54" si="40">C59+C58</f>
        <v>4080</v>
      </c>
      <c r="D54" s="25">
        <f t="shared" si="40"/>
        <v>3603</v>
      </c>
      <c r="E54" s="25">
        <f t="shared" si="40"/>
        <v>1741</v>
      </c>
      <c r="F54" s="25">
        <f t="shared" si="40"/>
        <v>1862</v>
      </c>
      <c r="G54" s="25">
        <f t="shared" si="40"/>
        <v>477</v>
      </c>
      <c r="H54" s="25">
        <f t="shared" si="40"/>
        <v>262</v>
      </c>
      <c r="I54" s="25">
        <f t="shared" si="40"/>
        <v>215</v>
      </c>
    </row>
    <row r="55" spans="1:9" s="17" customFormat="1" ht="12" customHeight="1" x14ac:dyDescent="0.2">
      <c r="A55" s="22"/>
      <c r="B55" s="28"/>
      <c r="C55" s="29"/>
      <c r="D55" s="29"/>
      <c r="E55" s="29"/>
      <c r="F55" s="29"/>
      <c r="G55" s="29"/>
      <c r="H55" s="29"/>
      <c r="I55" s="29"/>
    </row>
    <row r="56" spans="1:9" s="17" customFormat="1" ht="12" customHeight="1" x14ac:dyDescent="0.2">
      <c r="A56" s="243" t="s">
        <v>48</v>
      </c>
      <c r="B56" s="243"/>
      <c r="C56" s="14">
        <v>51073</v>
      </c>
      <c r="D56" s="14">
        <v>38478</v>
      </c>
      <c r="E56" s="14">
        <v>18107</v>
      </c>
      <c r="F56" s="14">
        <v>20371</v>
      </c>
      <c r="G56" s="14">
        <v>12595</v>
      </c>
      <c r="H56" s="14">
        <v>6705</v>
      </c>
      <c r="I56" s="14">
        <v>5890</v>
      </c>
    </row>
    <row r="57" spans="1:9" s="17" customFormat="1" ht="12" customHeight="1" x14ac:dyDescent="0.2">
      <c r="A57" s="240" t="s">
        <v>49</v>
      </c>
      <c r="B57" s="240"/>
      <c r="C57" s="19">
        <v>3396</v>
      </c>
      <c r="D57" s="19">
        <v>2556</v>
      </c>
      <c r="E57" s="19">
        <v>1206</v>
      </c>
      <c r="F57" s="19">
        <v>1350</v>
      </c>
      <c r="G57" s="19">
        <v>840</v>
      </c>
      <c r="H57" s="19">
        <v>455</v>
      </c>
      <c r="I57" s="19">
        <v>385</v>
      </c>
    </row>
    <row r="58" spans="1:9" s="17" customFormat="1" ht="12" customHeight="1" x14ac:dyDescent="0.2">
      <c r="A58" s="240" t="s">
        <v>51</v>
      </c>
      <c r="B58" s="240"/>
      <c r="C58" s="19">
        <v>2001</v>
      </c>
      <c r="D58" s="19">
        <v>1784</v>
      </c>
      <c r="E58" s="19">
        <v>857</v>
      </c>
      <c r="F58" s="19">
        <v>927</v>
      </c>
      <c r="G58" s="19">
        <v>217</v>
      </c>
      <c r="H58" s="19">
        <v>116</v>
      </c>
      <c r="I58" s="19">
        <v>101</v>
      </c>
    </row>
    <row r="59" spans="1:9" s="17" customFormat="1" ht="12" customHeight="1" x14ac:dyDescent="0.2">
      <c r="A59" s="240" t="s">
        <v>52</v>
      </c>
      <c r="B59" s="240"/>
      <c r="C59" s="19">
        <v>2079</v>
      </c>
      <c r="D59" s="19">
        <v>1819</v>
      </c>
      <c r="E59" s="19">
        <v>884</v>
      </c>
      <c r="F59" s="19">
        <v>935</v>
      </c>
      <c r="G59" s="19">
        <v>260</v>
      </c>
      <c r="H59" s="19">
        <v>146</v>
      </c>
      <c r="I59" s="19">
        <v>114</v>
      </c>
    </row>
    <row r="60" spans="1:9" s="17" customFormat="1" ht="12" customHeight="1" x14ac:dyDescent="0.2">
      <c r="A60" s="240" t="s">
        <v>53</v>
      </c>
      <c r="B60" s="240"/>
      <c r="C60" s="19">
        <v>8202</v>
      </c>
      <c r="D60" s="19">
        <v>4835</v>
      </c>
      <c r="E60" s="19">
        <v>2186</v>
      </c>
      <c r="F60" s="19">
        <v>2649</v>
      </c>
      <c r="G60" s="19">
        <v>3367</v>
      </c>
      <c r="H60" s="19">
        <v>1777</v>
      </c>
      <c r="I60" s="19">
        <v>1590</v>
      </c>
    </row>
    <row r="61" spans="1:9" s="17" customFormat="1" ht="12" customHeight="1" x14ac:dyDescent="0.2">
      <c r="A61" s="240" t="s">
        <v>54</v>
      </c>
      <c r="B61" s="240"/>
      <c r="C61" s="19">
        <v>2824</v>
      </c>
      <c r="D61" s="19">
        <v>2257</v>
      </c>
      <c r="E61" s="19">
        <v>1069</v>
      </c>
      <c r="F61" s="19">
        <v>1188</v>
      </c>
      <c r="G61" s="19">
        <v>567</v>
      </c>
      <c r="H61" s="19">
        <v>312</v>
      </c>
      <c r="I61" s="19">
        <v>255</v>
      </c>
    </row>
    <row r="62" spans="1:9" s="17" customFormat="1" ht="12" customHeight="1" x14ac:dyDescent="0.2">
      <c r="A62" s="240" t="s">
        <v>56</v>
      </c>
      <c r="B62" s="240"/>
      <c r="C62" s="19">
        <v>14929</v>
      </c>
      <c r="D62" s="19">
        <v>11640</v>
      </c>
      <c r="E62" s="19">
        <v>5500</v>
      </c>
      <c r="F62" s="19">
        <v>6140</v>
      </c>
      <c r="G62" s="19">
        <v>3289</v>
      </c>
      <c r="H62" s="19">
        <v>1710</v>
      </c>
      <c r="I62" s="19">
        <v>1579</v>
      </c>
    </row>
    <row r="63" spans="1:9" s="17" customFormat="1" ht="12" customHeight="1" x14ac:dyDescent="0.2">
      <c r="A63" s="240" t="s">
        <v>58</v>
      </c>
      <c r="B63" s="240"/>
      <c r="C63" s="19">
        <v>4683</v>
      </c>
      <c r="D63" s="19">
        <v>3519</v>
      </c>
      <c r="E63" s="19">
        <v>1625</v>
      </c>
      <c r="F63" s="19">
        <v>1894</v>
      </c>
      <c r="G63" s="19">
        <v>1164</v>
      </c>
      <c r="H63" s="19">
        <v>605</v>
      </c>
      <c r="I63" s="19">
        <v>559</v>
      </c>
    </row>
    <row r="64" spans="1:9" s="17" customFormat="1" ht="12" customHeight="1" x14ac:dyDescent="0.2">
      <c r="A64" s="240" t="s">
        <v>59</v>
      </c>
      <c r="B64" s="240"/>
      <c r="C64" s="19">
        <v>2431</v>
      </c>
      <c r="D64" s="19">
        <v>2027</v>
      </c>
      <c r="E64" s="19">
        <v>956</v>
      </c>
      <c r="F64" s="19">
        <v>1071</v>
      </c>
      <c r="G64" s="19">
        <v>404</v>
      </c>
      <c r="H64" s="19">
        <v>228</v>
      </c>
      <c r="I64" s="19">
        <v>176</v>
      </c>
    </row>
    <row r="65" spans="1:9" s="17" customFormat="1" ht="12" customHeight="1" x14ac:dyDescent="0.2">
      <c r="A65" s="240" t="s">
        <v>60</v>
      </c>
      <c r="B65" s="240"/>
      <c r="C65" s="19">
        <v>2600</v>
      </c>
      <c r="D65" s="19">
        <v>2132</v>
      </c>
      <c r="E65" s="19">
        <v>1017</v>
      </c>
      <c r="F65" s="19">
        <v>1115</v>
      </c>
      <c r="G65" s="19">
        <v>468</v>
      </c>
      <c r="H65" s="19">
        <v>257</v>
      </c>
      <c r="I65" s="19">
        <v>211</v>
      </c>
    </row>
    <row r="66" spans="1:9" s="17" customFormat="1" ht="12" customHeight="1" x14ac:dyDescent="0.2">
      <c r="A66" s="240" t="s">
        <v>61</v>
      </c>
      <c r="B66" s="240"/>
      <c r="C66" s="19">
        <v>4540</v>
      </c>
      <c r="D66" s="19">
        <v>3488</v>
      </c>
      <c r="E66" s="19">
        <v>1674</v>
      </c>
      <c r="F66" s="19">
        <v>1814</v>
      </c>
      <c r="G66" s="19">
        <v>1052</v>
      </c>
      <c r="H66" s="19">
        <v>578</v>
      </c>
      <c r="I66" s="19">
        <v>474</v>
      </c>
    </row>
    <row r="67" spans="1:9" s="17" customFormat="1" ht="12" customHeight="1" x14ac:dyDescent="0.2">
      <c r="A67" s="244" t="s">
        <v>62</v>
      </c>
      <c r="B67" s="244"/>
      <c r="C67" s="25">
        <v>3388</v>
      </c>
      <c r="D67" s="25">
        <v>2421</v>
      </c>
      <c r="E67" s="25">
        <v>1133</v>
      </c>
      <c r="F67" s="25">
        <v>1288</v>
      </c>
      <c r="G67" s="25">
        <v>967</v>
      </c>
      <c r="H67" s="25">
        <v>521</v>
      </c>
      <c r="I67" s="25">
        <v>446</v>
      </c>
    </row>
    <row r="68" spans="1:9" s="17" customFormat="1" ht="1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s="17" customFormat="1" ht="12" customHeight="1" x14ac:dyDescent="0.2">
      <c r="A69" s="243" t="s">
        <v>63</v>
      </c>
      <c r="B69" s="243"/>
      <c r="C69" s="16">
        <v>150948</v>
      </c>
      <c r="D69" s="16">
        <v>103564</v>
      </c>
      <c r="E69" s="16">
        <v>48217</v>
      </c>
      <c r="F69" s="16">
        <v>55347</v>
      </c>
      <c r="G69" s="16">
        <v>47384</v>
      </c>
      <c r="H69" s="16">
        <v>25052</v>
      </c>
      <c r="I69" s="16">
        <v>22332</v>
      </c>
    </row>
    <row r="70" spans="1:9" s="17" customFormat="1" ht="12" customHeight="1" x14ac:dyDescent="0.2">
      <c r="A70" s="240" t="s">
        <v>64</v>
      </c>
      <c r="B70" s="240"/>
      <c r="C70" s="19">
        <v>4380</v>
      </c>
      <c r="D70" s="19">
        <v>2892</v>
      </c>
      <c r="E70" s="19">
        <v>1300</v>
      </c>
      <c r="F70" s="19">
        <v>1592</v>
      </c>
      <c r="G70" s="19">
        <v>1488</v>
      </c>
      <c r="H70" s="19">
        <v>796</v>
      </c>
      <c r="I70" s="19">
        <v>692</v>
      </c>
    </row>
    <row r="71" spans="1:9" s="17" customFormat="1" ht="12" customHeight="1" x14ac:dyDescent="0.2">
      <c r="A71" s="240" t="s">
        <v>65</v>
      </c>
      <c r="B71" s="240"/>
      <c r="C71" s="19">
        <v>1400</v>
      </c>
      <c r="D71" s="19">
        <v>1294</v>
      </c>
      <c r="E71" s="19">
        <v>625</v>
      </c>
      <c r="F71" s="19">
        <v>669</v>
      </c>
      <c r="G71" s="19">
        <v>106</v>
      </c>
      <c r="H71" s="19">
        <v>66</v>
      </c>
      <c r="I71" s="19">
        <v>40</v>
      </c>
    </row>
    <row r="72" spans="1:9" s="17" customFormat="1" ht="12" customHeight="1" x14ac:dyDescent="0.2">
      <c r="A72" s="240" t="s">
        <v>66</v>
      </c>
      <c r="B72" s="240"/>
      <c r="C72" s="19">
        <v>340</v>
      </c>
      <c r="D72" s="19">
        <v>290</v>
      </c>
      <c r="E72" s="19">
        <v>134</v>
      </c>
      <c r="F72" s="19">
        <v>156</v>
      </c>
      <c r="G72" s="19">
        <v>50</v>
      </c>
      <c r="H72" s="19">
        <v>29</v>
      </c>
      <c r="I72" s="19">
        <v>21</v>
      </c>
    </row>
    <row r="73" spans="1:9" s="17" customFormat="1" ht="12" customHeight="1" x14ac:dyDescent="0.2">
      <c r="A73" s="240" t="s">
        <v>67</v>
      </c>
      <c r="B73" s="240"/>
      <c r="C73" s="19">
        <v>1010</v>
      </c>
      <c r="D73" s="19">
        <v>866</v>
      </c>
      <c r="E73" s="19">
        <v>414</v>
      </c>
      <c r="F73" s="19">
        <v>452</v>
      </c>
      <c r="G73" s="19">
        <v>144</v>
      </c>
      <c r="H73" s="19">
        <v>88</v>
      </c>
      <c r="I73" s="19">
        <v>56</v>
      </c>
    </row>
    <row r="74" spans="1:9" s="17" customFormat="1" ht="12" customHeight="1" x14ac:dyDescent="0.2">
      <c r="A74" s="240" t="s">
        <v>68</v>
      </c>
      <c r="B74" s="240"/>
      <c r="C74" s="19">
        <v>306</v>
      </c>
      <c r="D74" s="19">
        <v>254</v>
      </c>
      <c r="E74" s="19">
        <v>119</v>
      </c>
      <c r="F74" s="19">
        <v>135</v>
      </c>
      <c r="G74" s="19">
        <v>52</v>
      </c>
      <c r="H74" s="19">
        <v>29</v>
      </c>
      <c r="I74" s="19">
        <v>23</v>
      </c>
    </row>
    <row r="75" spans="1:9" s="17" customFormat="1" ht="12" customHeight="1" x14ac:dyDescent="0.2">
      <c r="A75" s="240" t="s">
        <v>69</v>
      </c>
      <c r="B75" s="240"/>
      <c r="C75" s="19">
        <v>1533</v>
      </c>
      <c r="D75" s="19">
        <v>1260</v>
      </c>
      <c r="E75" s="19">
        <v>593</v>
      </c>
      <c r="F75" s="19">
        <v>667</v>
      </c>
      <c r="G75" s="19">
        <v>273</v>
      </c>
      <c r="H75" s="19">
        <v>157</v>
      </c>
      <c r="I75" s="19">
        <v>116</v>
      </c>
    </row>
    <row r="76" spans="1:9" s="17" customFormat="1" ht="12" customHeight="1" x14ac:dyDescent="0.2">
      <c r="A76" s="240" t="s">
        <v>70</v>
      </c>
      <c r="B76" s="240"/>
      <c r="C76" s="19">
        <v>637</v>
      </c>
      <c r="D76" s="19">
        <v>557</v>
      </c>
      <c r="E76" s="19">
        <v>281</v>
      </c>
      <c r="F76" s="19">
        <v>276</v>
      </c>
      <c r="G76" s="19">
        <v>80</v>
      </c>
      <c r="H76" s="19">
        <v>44</v>
      </c>
      <c r="I76" s="19">
        <v>36</v>
      </c>
    </row>
    <row r="77" spans="1:9" s="17" customFormat="1" ht="12" customHeight="1" x14ac:dyDescent="0.2">
      <c r="A77" s="240" t="s">
        <v>71</v>
      </c>
      <c r="B77" s="240"/>
      <c r="C77" s="19">
        <v>2571</v>
      </c>
      <c r="D77" s="19">
        <v>2038</v>
      </c>
      <c r="E77" s="19">
        <v>938</v>
      </c>
      <c r="F77" s="19">
        <v>1100</v>
      </c>
      <c r="G77" s="19">
        <v>533</v>
      </c>
      <c r="H77" s="19">
        <v>309</v>
      </c>
      <c r="I77" s="19">
        <v>224</v>
      </c>
    </row>
    <row r="78" spans="1:9" s="17" customFormat="1" ht="12" customHeight="1" x14ac:dyDescent="0.2">
      <c r="A78" s="240" t="s">
        <v>73</v>
      </c>
      <c r="B78" s="240"/>
      <c r="C78" s="19">
        <v>893</v>
      </c>
      <c r="D78" s="19">
        <v>541</v>
      </c>
      <c r="E78" s="19">
        <v>241</v>
      </c>
      <c r="F78" s="19">
        <v>300</v>
      </c>
      <c r="G78" s="19">
        <v>352</v>
      </c>
      <c r="H78" s="19">
        <v>193</v>
      </c>
      <c r="I78" s="19">
        <v>159</v>
      </c>
    </row>
    <row r="79" spans="1:9" s="17" customFormat="1" ht="12" customHeight="1" x14ac:dyDescent="0.2">
      <c r="A79" s="240" t="s">
        <v>75</v>
      </c>
      <c r="B79" s="240"/>
      <c r="C79" s="19">
        <v>489</v>
      </c>
      <c r="D79" s="19">
        <v>395</v>
      </c>
      <c r="E79" s="19">
        <v>195</v>
      </c>
      <c r="F79" s="19">
        <v>200</v>
      </c>
      <c r="G79" s="19">
        <v>94</v>
      </c>
      <c r="H79" s="19">
        <v>54</v>
      </c>
      <c r="I79" s="19">
        <v>40</v>
      </c>
    </row>
    <row r="80" spans="1:9" s="17" customFormat="1" ht="12" customHeight="1" x14ac:dyDescent="0.2">
      <c r="A80" s="240" t="s">
        <v>76</v>
      </c>
      <c r="B80" s="240"/>
      <c r="C80" s="19">
        <v>745</v>
      </c>
      <c r="D80" s="19">
        <v>622</v>
      </c>
      <c r="E80" s="19">
        <v>298</v>
      </c>
      <c r="F80" s="19">
        <v>324</v>
      </c>
      <c r="G80" s="19">
        <v>123</v>
      </c>
      <c r="H80" s="19">
        <v>63</v>
      </c>
      <c r="I80" s="19">
        <v>60</v>
      </c>
    </row>
    <row r="81" spans="1:9" s="17" customFormat="1" ht="12" customHeight="1" x14ac:dyDescent="0.2">
      <c r="A81" s="240" t="s">
        <v>77</v>
      </c>
      <c r="B81" s="240"/>
      <c r="C81" s="19">
        <v>1534</v>
      </c>
      <c r="D81" s="19">
        <v>1105</v>
      </c>
      <c r="E81" s="19">
        <v>532</v>
      </c>
      <c r="F81" s="19">
        <v>573</v>
      </c>
      <c r="G81" s="19">
        <v>429</v>
      </c>
      <c r="H81" s="19">
        <v>226</v>
      </c>
      <c r="I81" s="19">
        <v>203</v>
      </c>
    </row>
    <row r="82" spans="1:9" s="17" customFormat="1" ht="12" customHeight="1" x14ac:dyDescent="0.2">
      <c r="A82" s="240" t="s">
        <v>80</v>
      </c>
      <c r="B82" s="240"/>
      <c r="C82" s="19">
        <v>2113</v>
      </c>
      <c r="D82" s="19">
        <v>1638</v>
      </c>
      <c r="E82" s="19">
        <v>776</v>
      </c>
      <c r="F82" s="19">
        <v>862</v>
      </c>
      <c r="G82" s="19">
        <v>475</v>
      </c>
      <c r="H82" s="19">
        <v>265</v>
      </c>
      <c r="I82" s="19">
        <v>210</v>
      </c>
    </row>
    <row r="83" spans="1:9" s="17" customFormat="1" ht="12" customHeight="1" x14ac:dyDescent="0.2">
      <c r="A83" s="240" t="s">
        <v>81</v>
      </c>
      <c r="B83" s="240"/>
      <c r="C83" s="19">
        <v>6493</v>
      </c>
      <c r="D83" s="19">
        <v>5782</v>
      </c>
      <c r="E83" s="19">
        <v>2833</v>
      </c>
      <c r="F83" s="19">
        <v>2949</v>
      </c>
      <c r="G83" s="19">
        <v>711</v>
      </c>
      <c r="H83" s="19">
        <v>383</v>
      </c>
      <c r="I83" s="19">
        <v>328</v>
      </c>
    </row>
    <row r="84" spans="1:9" s="17" customFormat="1" ht="12" customHeight="1" x14ac:dyDescent="0.2">
      <c r="A84" s="240" t="s">
        <v>84</v>
      </c>
      <c r="B84" s="240"/>
      <c r="C84" s="19">
        <v>4296</v>
      </c>
      <c r="D84" s="19">
        <v>3077</v>
      </c>
      <c r="E84" s="19">
        <v>1369</v>
      </c>
      <c r="F84" s="19">
        <v>1708</v>
      </c>
      <c r="G84" s="19">
        <v>1219</v>
      </c>
      <c r="H84" s="19">
        <v>658</v>
      </c>
      <c r="I84" s="19">
        <v>561</v>
      </c>
    </row>
    <row r="85" spans="1:9" s="17" customFormat="1" ht="12" customHeight="1" x14ac:dyDescent="0.2">
      <c r="A85" s="240" t="s">
        <v>87</v>
      </c>
      <c r="B85" s="240"/>
      <c r="C85" s="19">
        <v>4670</v>
      </c>
      <c r="D85" s="19">
        <v>3184</v>
      </c>
      <c r="E85" s="19">
        <v>1527</v>
      </c>
      <c r="F85" s="19">
        <v>1657</v>
      </c>
      <c r="G85" s="19">
        <v>1486</v>
      </c>
      <c r="H85" s="19">
        <v>770</v>
      </c>
      <c r="I85" s="19">
        <v>716</v>
      </c>
    </row>
    <row r="86" spans="1:9" s="17" customFormat="1" ht="12" customHeight="1" x14ac:dyDescent="0.2">
      <c r="A86" s="240" t="s">
        <v>88</v>
      </c>
      <c r="B86" s="240"/>
      <c r="C86" s="19">
        <v>2091</v>
      </c>
      <c r="D86" s="19">
        <v>1839</v>
      </c>
      <c r="E86" s="19">
        <v>845</v>
      </c>
      <c r="F86" s="19">
        <v>994</v>
      </c>
      <c r="G86" s="19">
        <v>252</v>
      </c>
      <c r="H86" s="19">
        <v>135</v>
      </c>
      <c r="I86" s="19">
        <v>117</v>
      </c>
    </row>
    <row r="87" spans="1:9" s="17" customFormat="1" ht="12" customHeight="1" x14ac:dyDescent="0.2">
      <c r="A87" s="240" t="s">
        <v>89</v>
      </c>
      <c r="B87" s="240"/>
      <c r="C87" s="19">
        <v>900</v>
      </c>
      <c r="D87" s="19">
        <v>744</v>
      </c>
      <c r="E87" s="19">
        <v>364</v>
      </c>
      <c r="F87" s="19">
        <v>380</v>
      </c>
      <c r="G87" s="19">
        <v>156</v>
      </c>
      <c r="H87" s="19">
        <v>78</v>
      </c>
      <c r="I87" s="19">
        <v>78</v>
      </c>
    </row>
    <row r="88" spans="1:9" s="17" customFormat="1" ht="12" customHeight="1" x14ac:dyDescent="0.2">
      <c r="A88" s="240" t="s">
        <v>90</v>
      </c>
      <c r="B88" s="240"/>
      <c r="C88" s="19">
        <v>1316</v>
      </c>
      <c r="D88" s="19">
        <v>1129</v>
      </c>
      <c r="E88" s="19">
        <v>562</v>
      </c>
      <c r="F88" s="19">
        <v>567</v>
      </c>
      <c r="G88" s="19">
        <v>187</v>
      </c>
      <c r="H88" s="19">
        <v>101</v>
      </c>
      <c r="I88" s="19">
        <v>86</v>
      </c>
    </row>
    <row r="89" spans="1:9" s="17" customFormat="1" ht="12" customHeight="1" x14ac:dyDescent="0.2">
      <c r="A89" s="240" t="s">
        <v>91</v>
      </c>
      <c r="B89" s="240"/>
      <c r="C89" s="19">
        <v>559</v>
      </c>
      <c r="D89" s="19">
        <v>470</v>
      </c>
      <c r="E89" s="19">
        <v>225</v>
      </c>
      <c r="F89" s="19">
        <v>245</v>
      </c>
      <c r="G89" s="19">
        <v>89</v>
      </c>
      <c r="H89" s="19">
        <v>47</v>
      </c>
      <c r="I89" s="19">
        <v>42</v>
      </c>
    </row>
    <row r="90" spans="1:9" s="17" customFormat="1" ht="12" customHeight="1" x14ac:dyDescent="0.2">
      <c r="A90" s="240" t="s">
        <v>92</v>
      </c>
      <c r="B90" s="240"/>
      <c r="C90" s="19">
        <v>524</v>
      </c>
      <c r="D90" s="19">
        <v>358</v>
      </c>
      <c r="E90" s="19">
        <v>172</v>
      </c>
      <c r="F90" s="19">
        <v>186</v>
      </c>
      <c r="G90" s="19">
        <v>166</v>
      </c>
      <c r="H90" s="19">
        <v>88</v>
      </c>
      <c r="I90" s="19">
        <v>78</v>
      </c>
    </row>
    <row r="91" spans="1:9" s="17" customFormat="1" ht="12" customHeight="1" x14ac:dyDescent="0.2">
      <c r="A91" s="240" t="s">
        <v>93</v>
      </c>
      <c r="B91" s="240"/>
      <c r="C91" s="19">
        <v>1277</v>
      </c>
      <c r="D91" s="19">
        <v>1045</v>
      </c>
      <c r="E91" s="19">
        <v>494</v>
      </c>
      <c r="F91" s="19">
        <v>551</v>
      </c>
      <c r="G91" s="19">
        <v>232</v>
      </c>
      <c r="H91" s="19">
        <v>129</v>
      </c>
      <c r="I91" s="19">
        <v>103</v>
      </c>
    </row>
    <row r="92" spans="1:9" s="17" customFormat="1" ht="12" customHeight="1" x14ac:dyDescent="0.2">
      <c r="A92" s="240" t="s">
        <v>94</v>
      </c>
      <c r="B92" s="240"/>
      <c r="C92" s="19">
        <v>1777</v>
      </c>
      <c r="D92" s="19">
        <v>1045</v>
      </c>
      <c r="E92" s="19">
        <v>482</v>
      </c>
      <c r="F92" s="19">
        <v>563</v>
      </c>
      <c r="G92" s="19">
        <v>732</v>
      </c>
      <c r="H92" s="19">
        <v>405</v>
      </c>
      <c r="I92" s="19">
        <v>327</v>
      </c>
    </row>
    <row r="93" spans="1:9" s="17" customFormat="1" ht="12" customHeight="1" x14ac:dyDescent="0.2">
      <c r="A93" s="240" t="s">
        <v>95</v>
      </c>
      <c r="B93" s="240"/>
      <c r="C93" s="19">
        <v>63668</v>
      </c>
      <c r="D93" s="19">
        <v>39450</v>
      </c>
      <c r="E93" s="19">
        <v>18064</v>
      </c>
      <c r="F93" s="19">
        <v>21386</v>
      </c>
      <c r="G93" s="19">
        <v>24218</v>
      </c>
      <c r="H93" s="19">
        <v>12548</v>
      </c>
      <c r="I93" s="19">
        <v>11670</v>
      </c>
    </row>
    <row r="94" spans="1:9" s="17" customFormat="1" ht="12" customHeight="1" x14ac:dyDescent="0.2">
      <c r="A94" s="240" t="s">
        <v>96</v>
      </c>
      <c r="B94" s="240"/>
      <c r="C94" s="19">
        <v>1516</v>
      </c>
      <c r="D94" s="19">
        <v>1170</v>
      </c>
      <c r="E94" s="19">
        <v>534</v>
      </c>
      <c r="F94" s="19">
        <v>636</v>
      </c>
      <c r="G94" s="19">
        <v>346</v>
      </c>
      <c r="H94" s="19">
        <v>192</v>
      </c>
      <c r="I94" s="19">
        <v>154</v>
      </c>
    </row>
    <row r="95" spans="1:9" s="17" customFormat="1" ht="12" customHeight="1" x14ac:dyDescent="0.2">
      <c r="A95" s="240" t="s">
        <v>97</v>
      </c>
      <c r="B95" s="240"/>
      <c r="C95" s="19">
        <v>1303</v>
      </c>
      <c r="D95" s="19">
        <v>1065</v>
      </c>
      <c r="E95" s="19">
        <v>510</v>
      </c>
      <c r="F95" s="19">
        <v>555</v>
      </c>
      <c r="G95" s="19">
        <v>238</v>
      </c>
      <c r="H95" s="19">
        <v>135</v>
      </c>
      <c r="I95" s="19">
        <v>103</v>
      </c>
    </row>
    <row r="96" spans="1:9" s="17" customFormat="1" ht="12" customHeight="1" x14ac:dyDescent="0.2">
      <c r="A96" s="240" t="s">
        <v>98</v>
      </c>
      <c r="B96" s="240"/>
      <c r="C96" s="19">
        <v>597</v>
      </c>
      <c r="D96" s="19">
        <v>405</v>
      </c>
      <c r="E96" s="19">
        <v>201</v>
      </c>
      <c r="F96" s="19">
        <v>204</v>
      </c>
      <c r="G96" s="19">
        <v>192</v>
      </c>
      <c r="H96" s="19">
        <v>94</v>
      </c>
      <c r="I96" s="19">
        <v>98</v>
      </c>
    </row>
    <row r="97" spans="1:9" s="17" customFormat="1" ht="12" customHeight="1" x14ac:dyDescent="0.2">
      <c r="A97" s="240" t="s">
        <v>99</v>
      </c>
      <c r="B97" s="240"/>
      <c r="C97" s="19">
        <v>6121</v>
      </c>
      <c r="D97" s="19">
        <v>3571</v>
      </c>
      <c r="E97" s="19">
        <v>1580</v>
      </c>
      <c r="F97" s="19">
        <v>1991</v>
      </c>
      <c r="G97" s="19">
        <v>2550</v>
      </c>
      <c r="H97" s="19">
        <v>1260</v>
      </c>
      <c r="I97" s="19">
        <v>1290</v>
      </c>
    </row>
    <row r="98" spans="1:9" s="17" customFormat="1" ht="12" customHeight="1" x14ac:dyDescent="0.2">
      <c r="A98" s="240" t="s">
        <v>100</v>
      </c>
      <c r="B98" s="240"/>
      <c r="C98" s="19">
        <v>1435</v>
      </c>
      <c r="D98" s="19">
        <v>1023</v>
      </c>
      <c r="E98" s="19">
        <v>501</v>
      </c>
      <c r="F98" s="19">
        <v>522</v>
      </c>
      <c r="G98" s="19">
        <v>412</v>
      </c>
      <c r="H98" s="19">
        <v>242</v>
      </c>
      <c r="I98" s="19">
        <v>170</v>
      </c>
    </row>
    <row r="99" spans="1:9" s="17" customFormat="1" ht="12" customHeight="1" x14ac:dyDescent="0.2">
      <c r="A99" s="240" t="s">
        <v>101</v>
      </c>
      <c r="B99" s="240"/>
      <c r="C99" s="19">
        <v>1779</v>
      </c>
      <c r="D99" s="19">
        <v>1131</v>
      </c>
      <c r="E99" s="19">
        <v>513</v>
      </c>
      <c r="F99" s="19">
        <v>618</v>
      </c>
      <c r="G99" s="19">
        <v>648</v>
      </c>
      <c r="H99" s="19">
        <v>337</v>
      </c>
      <c r="I99" s="19">
        <v>311</v>
      </c>
    </row>
    <row r="100" spans="1:9" s="17" customFormat="1" ht="12" customHeight="1" x14ac:dyDescent="0.2">
      <c r="A100" s="240" t="s">
        <v>102</v>
      </c>
      <c r="B100" s="240"/>
      <c r="C100" s="19">
        <v>1334</v>
      </c>
      <c r="D100" s="19">
        <v>1118</v>
      </c>
      <c r="E100" s="19">
        <v>560</v>
      </c>
      <c r="F100" s="19">
        <v>558</v>
      </c>
      <c r="G100" s="19">
        <v>216</v>
      </c>
      <c r="H100" s="19">
        <v>119</v>
      </c>
      <c r="I100" s="19">
        <v>97</v>
      </c>
    </row>
    <row r="101" spans="1:9" s="17" customFormat="1" ht="12" customHeight="1" x14ac:dyDescent="0.2">
      <c r="A101" s="240" t="s">
        <v>103</v>
      </c>
      <c r="B101" s="240"/>
      <c r="C101" s="19">
        <v>307</v>
      </c>
      <c r="D101" s="19">
        <v>258</v>
      </c>
      <c r="E101" s="19">
        <v>120</v>
      </c>
      <c r="F101" s="19">
        <v>138</v>
      </c>
      <c r="G101" s="19">
        <v>49</v>
      </c>
      <c r="H101" s="19">
        <v>29</v>
      </c>
      <c r="I101" s="19">
        <v>20</v>
      </c>
    </row>
    <row r="102" spans="1:9" s="17" customFormat="1" ht="12" customHeight="1" x14ac:dyDescent="0.2">
      <c r="A102" s="240" t="s">
        <v>338</v>
      </c>
      <c r="B102" s="240"/>
      <c r="C102" s="19">
        <v>4607</v>
      </c>
      <c r="D102" s="19">
        <v>3521</v>
      </c>
      <c r="E102" s="19">
        <v>1730</v>
      </c>
      <c r="F102" s="19">
        <v>1791</v>
      </c>
      <c r="G102" s="19">
        <v>1086</v>
      </c>
      <c r="H102" s="19">
        <v>734</v>
      </c>
      <c r="I102" s="19">
        <v>352</v>
      </c>
    </row>
    <row r="103" spans="1:9" s="17" customFormat="1" ht="12" customHeight="1" x14ac:dyDescent="0.2">
      <c r="A103" s="240" t="s">
        <v>104</v>
      </c>
      <c r="B103" s="240"/>
      <c r="C103" s="19">
        <v>895</v>
      </c>
      <c r="D103" s="19">
        <v>697</v>
      </c>
      <c r="E103" s="19">
        <v>333</v>
      </c>
      <c r="F103" s="19">
        <v>364</v>
      </c>
      <c r="G103" s="19">
        <v>198</v>
      </c>
      <c r="H103" s="19">
        <v>102</v>
      </c>
      <c r="I103" s="19">
        <v>96</v>
      </c>
    </row>
    <row r="104" spans="1:9" s="17" customFormat="1" ht="12" customHeight="1" x14ac:dyDescent="0.2">
      <c r="A104" s="240" t="s">
        <v>105</v>
      </c>
      <c r="B104" s="240"/>
      <c r="C104" s="19">
        <v>731</v>
      </c>
      <c r="D104" s="19">
        <v>420</v>
      </c>
      <c r="E104" s="19">
        <v>197</v>
      </c>
      <c r="F104" s="19">
        <v>223</v>
      </c>
      <c r="G104" s="19">
        <v>311</v>
      </c>
      <c r="H104" s="19">
        <v>171</v>
      </c>
      <c r="I104" s="19">
        <v>140</v>
      </c>
    </row>
    <row r="105" spans="1:9" s="17" customFormat="1" ht="12" customHeight="1" x14ac:dyDescent="0.2">
      <c r="A105" s="240" t="s">
        <v>106</v>
      </c>
      <c r="B105" s="240"/>
      <c r="C105" s="19">
        <v>839</v>
      </c>
      <c r="D105" s="19">
        <v>653</v>
      </c>
      <c r="E105" s="19">
        <v>298</v>
      </c>
      <c r="F105" s="19">
        <v>355</v>
      </c>
      <c r="G105" s="19">
        <v>186</v>
      </c>
      <c r="H105" s="19">
        <v>101</v>
      </c>
      <c r="I105" s="19">
        <v>85</v>
      </c>
    </row>
    <row r="106" spans="1:9" s="17" customFormat="1" ht="12" customHeight="1" x14ac:dyDescent="0.2">
      <c r="A106" s="240" t="s">
        <v>107</v>
      </c>
      <c r="B106" s="240"/>
      <c r="C106" s="19">
        <v>334</v>
      </c>
      <c r="D106" s="19">
        <v>292</v>
      </c>
      <c r="E106" s="19">
        <v>139</v>
      </c>
      <c r="F106" s="19">
        <v>153</v>
      </c>
      <c r="G106" s="19">
        <v>42</v>
      </c>
      <c r="H106" s="19">
        <v>23</v>
      </c>
      <c r="I106" s="19">
        <v>19</v>
      </c>
    </row>
    <row r="107" spans="1:9" s="17" customFormat="1" ht="12" customHeight="1" x14ac:dyDescent="0.2">
      <c r="A107" s="240" t="s">
        <v>108</v>
      </c>
      <c r="B107" s="240"/>
      <c r="C107" s="19">
        <v>819</v>
      </c>
      <c r="D107" s="19">
        <v>720</v>
      </c>
      <c r="E107" s="19">
        <v>330</v>
      </c>
      <c r="F107" s="19">
        <v>390</v>
      </c>
      <c r="G107" s="19">
        <v>99</v>
      </c>
      <c r="H107" s="19">
        <v>57</v>
      </c>
      <c r="I107" s="19">
        <v>42</v>
      </c>
    </row>
    <row r="108" spans="1:9" s="17" customFormat="1" ht="12" customHeight="1" x14ac:dyDescent="0.2">
      <c r="A108" s="240" t="s">
        <v>109</v>
      </c>
      <c r="B108" s="240"/>
      <c r="C108" s="19">
        <v>1461</v>
      </c>
      <c r="D108" s="19">
        <v>1182</v>
      </c>
      <c r="E108" s="19">
        <v>551</v>
      </c>
      <c r="F108" s="19">
        <v>631</v>
      </c>
      <c r="G108" s="19">
        <v>279</v>
      </c>
      <c r="H108" s="19">
        <v>137</v>
      </c>
      <c r="I108" s="19">
        <v>142</v>
      </c>
    </row>
    <row r="109" spans="1:9" s="17" customFormat="1" ht="12" customHeight="1" x14ac:dyDescent="0.2">
      <c r="A109" s="240" t="s">
        <v>110</v>
      </c>
      <c r="B109" s="240"/>
      <c r="C109" s="19">
        <v>4038</v>
      </c>
      <c r="D109" s="19">
        <v>1786</v>
      </c>
      <c r="E109" s="19">
        <v>810</v>
      </c>
      <c r="F109" s="19">
        <v>976</v>
      </c>
      <c r="G109" s="19">
        <v>2252</v>
      </c>
      <c r="H109" s="19">
        <v>1243</v>
      </c>
      <c r="I109" s="19">
        <v>1009</v>
      </c>
    </row>
    <row r="110" spans="1:9" s="17" customFormat="1" ht="12" customHeight="1" x14ac:dyDescent="0.2">
      <c r="A110" s="240" t="s">
        <v>111</v>
      </c>
      <c r="B110" s="240"/>
      <c r="C110" s="19">
        <v>1860</v>
      </c>
      <c r="D110" s="19">
        <v>1605</v>
      </c>
      <c r="E110" s="19">
        <v>768</v>
      </c>
      <c r="F110" s="19">
        <v>837</v>
      </c>
      <c r="G110" s="19">
        <v>255</v>
      </c>
      <c r="H110" s="19">
        <v>136</v>
      </c>
      <c r="I110" s="19">
        <v>119</v>
      </c>
    </row>
    <row r="111" spans="1:9" s="17" customFormat="1" ht="12" customHeight="1" x14ac:dyDescent="0.2">
      <c r="A111" s="240" t="s">
        <v>112</v>
      </c>
      <c r="B111" s="240"/>
      <c r="C111" s="19">
        <v>796</v>
      </c>
      <c r="D111" s="19">
        <v>558</v>
      </c>
      <c r="E111" s="19">
        <v>254</v>
      </c>
      <c r="F111" s="19">
        <v>304</v>
      </c>
      <c r="G111" s="19">
        <v>238</v>
      </c>
      <c r="H111" s="19">
        <v>131</v>
      </c>
      <c r="I111" s="19">
        <v>107</v>
      </c>
    </row>
    <row r="112" spans="1:9" s="17" customFormat="1" ht="12" customHeight="1" x14ac:dyDescent="0.2">
      <c r="A112" s="240" t="s">
        <v>113</v>
      </c>
      <c r="B112" s="240"/>
      <c r="C112" s="19">
        <v>1623</v>
      </c>
      <c r="D112" s="19">
        <v>1237</v>
      </c>
      <c r="E112" s="19">
        <v>594</v>
      </c>
      <c r="F112" s="19">
        <v>643</v>
      </c>
      <c r="G112" s="19">
        <v>386</v>
      </c>
      <c r="H112" s="19">
        <v>204</v>
      </c>
      <c r="I112" s="19">
        <v>182</v>
      </c>
    </row>
    <row r="113" spans="1:9" s="17" customFormat="1" ht="12" customHeight="1" x14ac:dyDescent="0.2">
      <c r="A113" s="240" t="s">
        <v>114</v>
      </c>
      <c r="B113" s="240"/>
      <c r="C113" s="19">
        <v>1436</v>
      </c>
      <c r="D113" s="19">
        <v>1119</v>
      </c>
      <c r="E113" s="19">
        <v>530</v>
      </c>
      <c r="F113" s="19">
        <v>589</v>
      </c>
      <c r="G113" s="19">
        <v>317</v>
      </c>
      <c r="H113" s="19">
        <v>179</v>
      </c>
      <c r="I113" s="19">
        <v>138</v>
      </c>
    </row>
    <row r="114" spans="1:9" s="17" customFormat="1" ht="12" customHeight="1" x14ac:dyDescent="0.2">
      <c r="A114" s="240" t="s">
        <v>116</v>
      </c>
      <c r="B114" s="240"/>
      <c r="C114" s="19">
        <v>789</v>
      </c>
      <c r="D114" s="19">
        <v>634</v>
      </c>
      <c r="E114" s="19">
        <v>314</v>
      </c>
      <c r="F114" s="19">
        <v>320</v>
      </c>
      <c r="G114" s="19">
        <v>155</v>
      </c>
      <c r="H114" s="19">
        <v>79</v>
      </c>
      <c r="I114" s="19">
        <v>76</v>
      </c>
    </row>
    <row r="115" spans="1:9" s="17" customFormat="1" ht="12" customHeight="1" x14ac:dyDescent="0.2">
      <c r="A115" s="240" t="s">
        <v>117</v>
      </c>
      <c r="B115" s="240"/>
      <c r="C115" s="19">
        <v>2205</v>
      </c>
      <c r="D115" s="19">
        <v>1443</v>
      </c>
      <c r="E115" s="19">
        <v>649</v>
      </c>
      <c r="F115" s="19">
        <v>794</v>
      </c>
      <c r="G115" s="19">
        <v>762</v>
      </c>
      <c r="H115" s="19">
        <v>418</v>
      </c>
      <c r="I115" s="19">
        <v>344</v>
      </c>
    </row>
    <row r="116" spans="1:9" s="17" customFormat="1" ht="12" customHeight="1" x14ac:dyDescent="0.2">
      <c r="A116" s="240" t="s">
        <v>118</v>
      </c>
      <c r="B116" s="240"/>
      <c r="C116" s="19">
        <v>682</v>
      </c>
      <c r="D116" s="19">
        <v>549</v>
      </c>
      <c r="E116" s="19">
        <v>248</v>
      </c>
      <c r="F116" s="19">
        <v>301</v>
      </c>
      <c r="G116" s="19">
        <v>133</v>
      </c>
      <c r="H116" s="19">
        <v>76</v>
      </c>
      <c r="I116" s="19">
        <v>57</v>
      </c>
    </row>
    <row r="117" spans="1:9" s="17" customFormat="1" ht="12" customHeight="1" x14ac:dyDescent="0.2">
      <c r="A117" s="240" t="s">
        <v>121</v>
      </c>
      <c r="B117" s="240"/>
      <c r="C117" s="19">
        <v>1928</v>
      </c>
      <c r="D117" s="19">
        <v>1161</v>
      </c>
      <c r="E117" s="19">
        <v>517</v>
      </c>
      <c r="F117" s="19">
        <v>644</v>
      </c>
      <c r="G117" s="19">
        <v>767</v>
      </c>
      <c r="H117" s="19">
        <v>324</v>
      </c>
      <c r="I117" s="19">
        <v>443</v>
      </c>
    </row>
    <row r="118" spans="1:9" s="17" customFormat="1" ht="12" customHeight="1" x14ac:dyDescent="0.2">
      <c r="A118" s="240" t="s">
        <v>122</v>
      </c>
      <c r="B118" s="240"/>
      <c r="C118" s="19">
        <v>3071</v>
      </c>
      <c r="D118" s="19">
        <v>2222</v>
      </c>
      <c r="E118" s="19">
        <v>1046</v>
      </c>
      <c r="F118" s="19">
        <v>1176</v>
      </c>
      <c r="G118" s="19">
        <v>849</v>
      </c>
      <c r="H118" s="19">
        <v>457</v>
      </c>
      <c r="I118" s="19">
        <v>392</v>
      </c>
    </row>
    <row r="119" spans="1:9" s="17" customFormat="1" ht="12" customHeight="1" x14ac:dyDescent="0.2">
      <c r="A119" s="240" t="s">
        <v>124</v>
      </c>
      <c r="B119" s="240"/>
      <c r="C119" s="19">
        <v>581</v>
      </c>
      <c r="D119" s="19">
        <v>464</v>
      </c>
      <c r="E119" s="19">
        <v>217</v>
      </c>
      <c r="F119" s="19">
        <v>247</v>
      </c>
      <c r="G119" s="19">
        <v>117</v>
      </c>
      <c r="H119" s="19">
        <v>65</v>
      </c>
      <c r="I119" s="19">
        <v>52</v>
      </c>
    </row>
    <row r="120" spans="1:9" s="17" customFormat="1" ht="12" customHeight="1" x14ac:dyDescent="0.2">
      <c r="A120" s="240" t="s">
        <v>125</v>
      </c>
      <c r="B120" s="240"/>
      <c r="C120" s="19">
        <v>1961</v>
      </c>
      <c r="D120" s="19">
        <v>1478</v>
      </c>
      <c r="E120" s="19">
        <v>691</v>
      </c>
      <c r="F120" s="19">
        <v>787</v>
      </c>
      <c r="G120" s="19">
        <v>483</v>
      </c>
      <c r="H120" s="19">
        <v>255</v>
      </c>
      <c r="I120" s="19">
        <v>228</v>
      </c>
    </row>
    <row r="121" spans="1:9" s="17" customFormat="1" ht="12" customHeight="1" x14ac:dyDescent="0.2">
      <c r="A121" s="244" t="s">
        <v>126</v>
      </c>
      <c r="B121" s="244"/>
      <c r="C121" s="25">
        <v>378</v>
      </c>
      <c r="D121" s="25">
        <v>207</v>
      </c>
      <c r="E121" s="25">
        <v>99</v>
      </c>
      <c r="F121" s="25">
        <v>108</v>
      </c>
      <c r="G121" s="25">
        <v>171</v>
      </c>
      <c r="H121" s="25">
        <v>91</v>
      </c>
      <c r="I121" s="25">
        <v>80</v>
      </c>
    </row>
    <row r="122" spans="1:9" s="17" customFormat="1" ht="12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</row>
    <row r="123" spans="1:9" s="17" customFormat="1" ht="12" customHeight="1" x14ac:dyDescent="0.2">
      <c r="A123" s="243" t="s">
        <v>127</v>
      </c>
      <c r="B123" s="243"/>
      <c r="C123" s="16">
        <v>63440</v>
      </c>
      <c r="D123" s="16">
        <v>47910</v>
      </c>
      <c r="E123" s="16">
        <v>22259</v>
      </c>
      <c r="F123" s="16">
        <v>25651</v>
      </c>
      <c r="G123" s="16">
        <v>15530</v>
      </c>
      <c r="H123" s="16">
        <v>8171</v>
      </c>
      <c r="I123" s="16">
        <v>7359</v>
      </c>
    </row>
    <row r="124" spans="1:9" s="17" customFormat="1" ht="12" customHeight="1" x14ac:dyDescent="0.2">
      <c r="A124" s="240" t="s">
        <v>128</v>
      </c>
      <c r="B124" s="240"/>
      <c r="C124" s="19">
        <v>5429</v>
      </c>
      <c r="D124" s="19">
        <v>3893</v>
      </c>
      <c r="E124" s="19">
        <v>1754</v>
      </c>
      <c r="F124" s="19">
        <v>2139</v>
      </c>
      <c r="G124" s="19">
        <v>1536</v>
      </c>
      <c r="H124" s="19">
        <v>780</v>
      </c>
      <c r="I124" s="19">
        <v>756</v>
      </c>
    </row>
    <row r="125" spans="1:9" s="17" customFormat="1" ht="12" customHeight="1" x14ac:dyDescent="0.2">
      <c r="A125" s="240" t="s">
        <v>129</v>
      </c>
      <c r="B125" s="240"/>
      <c r="C125" s="19">
        <v>190</v>
      </c>
      <c r="D125" s="19">
        <v>178</v>
      </c>
      <c r="E125" s="19">
        <v>83</v>
      </c>
      <c r="F125" s="19">
        <v>95</v>
      </c>
      <c r="G125" s="19">
        <v>12</v>
      </c>
      <c r="H125" s="19">
        <v>5</v>
      </c>
      <c r="I125" s="19">
        <v>7</v>
      </c>
    </row>
    <row r="126" spans="1:9" s="17" customFormat="1" ht="12" customHeight="1" x14ac:dyDescent="0.2">
      <c r="A126" s="240" t="s">
        <v>130</v>
      </c>
      <c r="B126" s="240"/>
      <c r="C126" s="19">
        <v>523</v>
      </c>
      <c r="D126" s="19">
        <v>426</v>
      </c>
      <c r="E126" s="19">
        <v>205</v>
      </c>
      <c r="F126" s="19">
        <v>221</v>
      </c>
      <c r="G126" s="19">
        <v>97</v>
      </c>
      <c r="H126" s="19">
        <v>50</v>
      </c>
      <c r="I126" s="19">
        <v>47</v>
      </c>
    </row>
    <row r="127" spans="1:9" s="17" customFormat="1" ht="12" customHeight="1" x14ac:dyDescent="0.2">
      <c r="A127" s="240" t="s">
        <v>131</v>
      </c>
      <c r="B127" s="240"/>
      <c r="C127" s="19">
        <v>1800</v>
      </c>
      <c r="D127" s="19">
        <v>1442</v>
      </c>
      <c r="E127" s="19">
        <v>702</v>
      </c>
      <c r="F127" s="19">
        <v>740</v>
      </c>
      <c r="G127" s="19">
        <v>358</v>
      </c>
      <c r="H127" s="19">
        <v>192</v>
      </c>
      <c r="I127" s="19">
        <v>166</v>
      </c>
    </row>
    <row r="128" spans="1:9" s="17" customFormat="1" ht="12" customHeight="1" x14ac:dyDescent="0.2">
      <c r="A128" s="240" t="s">
        <v>134</v>
      </c>
      <c r="B128" s="240"/>
      <c r="C128" s="19">
        <v>1162</v>
      </c>
      <c r="D128" s="19">
        <v>1050</v>
      </c>
      <c r="E128" s="19">
        <v>501</v>
      </c>
      <c r="F128" s="19">
        <v>549</v>
      </c>
      <c r="G128" s="19">
        <v>112</v>
      </c>
      <c r="H128" s="19">
        <v>64</v>
      </c>
      <c r="I128" s="19">
        <v>48</v>
      </c>
    </row>
    <row r="129" spans="1:9" s="17" customFormat="1" ht="12" customHeight="1" x14ac:dyDescent="0.2">
      <c r="A129" s="240" t="s">
        <v>136</v>
      </c>
      <c r="B129" s="240"/>
      <c r="C129" s="19">
        <v>13</v>
      </c>
      <c r="D129" s="19">
        <v>12</v>
      </c>
      <c r="E129" s="19">
        <v>6</v>
      </c>
      <c r="F129" s="19">
        <v>6</v>
      </c>
      <c r="G129" s="19">
        <v>1</v>
      </c>
      <c r="H129" s="19">
        <v>1</v>
      </c>
      <c r="I129" s="19">
        <v>0</v>
      </c>
    </row>
    <row r="130" spans="1:9" s="17" customFormat="1" ht="12" customHeight="1" x14ac:dyDescent="0.2">
      <c r="A130" s="240" t="s">
        <v>137</v>
      </c>
      <c r="B130" s="240"/>
      <c r="C130" s="19">
        <v>2887</v>
      </c>
      <c r="D130" s="19">
        <v>2463</v>
      </c>
      <c r="E130" s="19">
        <v>1201</v>
      </c>
      <c r="F130" s="19">
        <v>1262</v>
      </c>
      <c r="G130" s="19">
        <v>424</v>
      </c>
      <c r="H130" s="19">
        <v>218</v>
      </c>
      <c r="I130" s="19">
        <v>206</v>
      </c>
    </row>
    <row r="131" spans="1:9" s="17" customFormat="1" ht="12" customHeight="1" x14ac:dyDescent="0.2">
      <c r="A131" s="240" t="s">
        <v>138</v>
      </c>
      <c r="B131" s="240"/>
      <c r="C131" s="19">
        <v>104</v>
      </c>
      <c r="D131" s="19">
        <v>102</v>
      </c>
      <c r="E131" s="19">
        <v>49</v>
      </c>
      <c r="F131" s="19">
        <v>53</v>
      </c>
      <c r="G131" s="19">
        <v>2</v>
      </c>
      <c r="H131" s="19">
        <v>1</v>
      </c>
      <c r="I131" s="19">
        <v>1</v>
      </c>
    </row>
    <row r="132" spans="1:9" s="111" customFormat="1" ht="12" customHeight="1" x14ac:dyDescent="0.2">
      <c r="A132" s="298" t="s">
        <v>339</v>
      </c>
      <c r="B132" s="298"/>
      <c r="C132" s="117">
        <v>5060</v>
      </c>
      <c r="D132" s="117">
        <v>4000</v>
      </c>
      <c r="E132" s="117">
        <v>1872</v>
      </c>
      <c r="F132" s="117">
        <v>2128</v>
      </c>
      <c r="G132" s="117">
        <v>1060</v>
      </c>
      <c r="H132" s="117">
        <v>602</v>
      </c>
      <c r="I132" s="117">
        <v>458</v>
      </c>
    </row>
    <row r="133" spans="1:9" s="17" customFormat="1" ht="12" customHeight="1" x14ac:dyDescent="0.2">
      <c r="A133" s="240" t="s">
        <v>140</v>
      </c>
      <c r="B133" s="240"/>
      <c r="C133" s="19">
        <v>4530</v>
      </c>
      <c r="D133" s="19">
        <v>3668</v>
      </c>
      <c r="E133" s="19">
        <v>1748</v>
      </c>
      <c r="F133" s="19">
        <v>1920</v>
      </c>
      <c r="G133" s="19">
        <v>862</v>
      </c>
      <c r="H133" s="19">
        <v>476</v>
      </c>
      <c r="I133" s="19">
        <v>386</v>
      </c>
    </row>
    <row r="134" spans="1:9" s="17" customFormat="1" ht="12" customHeight="1" x14ac:dyDescent="0.2">
      <c r="A134" s="240" t="s">
        <v>141</v>
      </c>
      <c r="B134" s="240"/>
      <c r="C134" s="19">
        <v>41</v>
      </c>
      <c r="D134" s="19">
        <v>41</v>
      </c>
      <c r="E134" s="19">
        <v>22</v>
      </c>
      <c r="F134" s="19">
        <v>19</v>
      </c>
      <c r="G134" s="19">
        <v>0</v>
      </c>
      <c r="H134" s="19">
        <v>0</v>
      </c>
      <c r="I134" s="19">
        <v>0</v>
      </c>
    </row>
    <row r="135" spans="1:9" s="17" customFormat="1" ht="12" customHeight="1" x14ac:dyDescent="0.2">
      <c r="A135" s="240" t="s">
        <v>143</v>
      </c>
      <c r="B135" s="240"/>
      <c r="C135" s="19">
        <v>317</v>
      </c>
      <c r="D135" s="19">
        <v>285</v>
      </c>
      <c r="E135" s="19">
        <v>143</v>
      </c>
      <c r="F135" s="19">
        <v>142</v>
      </c>
      <c r="G135" s="19">
        <v>32</v>
      </c>
      <c r="H135" s="19">
        <v>21</v>
      </c>
      <c r="I135" s="19">
        <v>11</v>
      </c>
    </row>
    <row r="136" spans="1:9" s="17" customFormat="1" ht="12" customHeight="1" x14ac:dyDescent="0.2">
      <c r="A136" s="240" t="s">
        <v>144</v>
      </c>
      <c r="B136" s="240"/>
      <c r="C136" s="19">
        <v>1293</v>
      </c>
      <c r="D136" s="19">
        <v>1004</v>
      </c>
      <c r="E136" s="19">
        <v>486</v>
      </c>
      <c r="F136" s="19">
        <v>518</v>
      </c>
      <c r="G136" s="19">
        <v>289</v>
      </c>
      <c r="H136" s="19">
        <v>164</v>
      </c>
      <c r="I136" s="19">
        <v>125</v>
      </c>
    </row>
    <row r="137" spans="1:9" s="17" customFormat="1" ht="12" customHeight="1" x14ac:dyDescent="0.2">
      <c r="A137" s="240" t="s">
        <v>145</v>
      </c>
      <c r="B137" s="240"/>
      <c r="C137" s="19">
        <v>15803</v>
      </c>
      <c r="D137" s="19">
        <v>10442</v>
      </c>
      <c r="E137" s="19">
        <v>4655</v>
      </c>
      <c r="F137" s="19">
        <v>5787</v>
      </c>
      <c r="G137" s="19">
        <v>5361</v>
      </c>
      <c r="H137" s="19">
        <v>2754</v>
      </c>
      <c r="I137" s="19">
        <v>2607</v>
      </c>
    </row>
    <row r="138" spans="1:9" s="17" customFormat="1" ht="12" customHeight="1" x14ac:dyDescent="0.2">
      <c r="A138" s="240" t="s">
        <v>146</v>
      </c>
      <c r="B138" s="240"/>
      <c r="C138" s="19">
        <v>6534</v>
      </c>
      <c r="D138" s="19">
        <v>5062</v>
      </c>
      <c r="E138" s="19">
        <v>2448</v>
      </c>
      <c r="F138" s="19">
        <v>2614</v>
      </c>
      <c r="G138" s="19">
        <v>1472</v>
      </c>
      <c r="H138" s="19">
        <v>807</v>
      </c>
      <c r="I138" s="19">
        <v>665</v>
      </c>
    </row>
    <row r="139" spans="1:9" s="17" customFormat="1" ht="12" customHeight="1" x14ac:dyDescent="0.2">
      <c r="A139" s="240" t="s">
        <v>148</v>
      </c>
      <c r="B139" s="240"/>
      <c r="C139" s="19">
        <v>217</v>
      </c>
      <c r="D139" s="19">
        <v>193</v>
      </c>
      <c r="E139" s="19">
        <v>91</v>
      </c>
      <c r="F139" s="19">
        <v>102</v>
      </c>
      <c r="G139" s="19">
        <v>24</v>
      </c>
      <c r="H139" s="19">
        <v>19</v>
      </c>
      <c r="I139" s="19">
        <v>5</v>
      </c>
    </row>
    <row r="140" spans="1:9" s="17" customFormat="1" ht="12" customHeight="1" x14ac:dyDescent="0.2">
      <c r="A140" s="240" t="s">
        <v>149</v>
      </c>
      <c r="B140" s="240"/>
      <c r="C140" s="19">
        <v>7255</v>
      </c>
      <c r="D140" s="19">
        <v>5555</v>
      </c>
      <c r="E140" s="19">
        <v>2478</v>
      </c>
      <c r="F140" s="19">
        <v>3077</v>
      </c>
      <c r="G140" s="19">
        <v>1700</v>
      </c>
      <c r="H140" s="19">
        <v>865</v>
      </c>
      <c r="I140" s="19">
        <v>835</v>
      </c>
    </row>
    <row r="141" spans="1:9" s="17" customFormat="1" ht="12" customHeight="1" x14ac:dyDescent="0.2">
      <c r="A141" s="240" t="s">
        <v>150</v>
      </c>
      <c r="B141" s="240"/>
      <c r="C141" s="19">
        <v>51</v>
      </c>
      <c r="D141" s="19">
        <v>47</v>
      </c>
      <c r="E141" s="19">
        <v>26</v>
      </c>
      <c r="F141" s="19">
        <v>21</v>
      </c>
      <c r="G141" s="19">
        <v>4</v>
      </c>
      <c r="H141" s="19">
        <v>2</v>
      </c>
      <c r="I141" s="19">
        <v>2</v>
      </c>
    </row>
    <row r="142" spans="1:9" s="17" customFormat="1" ht="12" customHeight="1" x14ac:dyDescent="0.2">
      <c r="A142" s="240" t="s">
        <v>151</v>
      </c>
      <c r="B142" s="240"/>
      <c r="C142" s="19">
        <v>2778</v>
      </c>
      <c r="D142" s="19">
        <v>1981</v>
      </c>
      <c r="E142" s="19">
        <v>889</v>
      </c>
      <c r="F142" s="19">
        <v>1092</v>
      </c>
      <c r="G142" s="19">
        <v>797</v>
      </c>
      <c r="H142" s="19">
        <v>420</v>
      </c>
      <c r="I142" s="19">
        <v>377</v>
      </c>
    </row>
    <row r="143" spans="1:9" s="17" customFormat="1" ht="12" customHeight="1" x14ac:dyDescent="0.2">
      <c r="A143" s="240" t="s">
        <v>152</v>
      </c>
      <c r="B143" s="240"/>
      <c r="C143" s="19">
        <v>246</v>
      </c>
      <c r="D143" s="19">
        <v>233</v>
      </c>
      <c r="E143" s="19">
        <v>114</v>
      </c>
      <c r="F143" s="19">
        <v>119</v>
      </c>
      <c r="G143" s="19">
        <v>13</v>
      </c>
      <c r="H143" s="19">
        <v>8</v>
      </c>
      <c r="I143" s="19">
        <v>5</v>
      </c>
    </row>
    <row r="144" spans="1:9" s="17" customFormat="1" ht="12" customHeight="1" x14ac:dyDescent="0.2">
      <c r="A144" s="240" t="s">
        <v>153</v>
      </c>
      <c r="B144" s="240"/>
      <c r="C144" s="19">
        <v>754</v>
      </c>
      <c r="D144" s="19">
        <v>603</v>
      </c>
      <c r="E144" s="19">
        <v>286</v>
      </c>
      <c r="F144" s="19">
        <v>317</v>
      </c>
      <c r="G144" s="19">
        <v>151</v>
      </c>
      <c r="H144" s="19">
        <v>78</v>
      </c>
      <c r="I144" s="19">
        <v>73</v>
      </c>
    </row>
    <row r="145" spans="1:9" s="17" customFormat="1" ht="12" customHeight="1" x14ac:dyDescent="0.2">
      <c r="A145" s="240" t="s">
        <v>155</v>
      </c>
      <c r="B145" s="240"/>
      <c r="C145" s="19">
        <v>630</v>
      </c>
      <c r="D145" s="19">
        <v>460</v>
      </c>
      <c r="E145" s="19">
        <v>240</v>
      </c>
      <c r="F145" s="19">
        <v>220</v>
      </c>
      <c r="G145" s="19">
        <v>170</v>
      </c>
      <c r="H145" s="19">
        <v>87</v>
      </c>
      <c r="I145" s="19">
        <v>83</v>
      </c>
    </row>
    <row r="146" spans="1:9" s="17" customFormat="1" ht="12" customHeight="1" x14ac:dyDescent="0.2">
      <c r="A146" s="240" t="s">
        <v>158</v>
      </c>
      <c r="B146" s="240"/>
      <c r="C146" s="19">
        <v>91</v>
      </c>
      <c r="D146" s="19">
        <v>87</v>
      </c>
      <c r="E146" s="19">
        <v>40</v>
      </c>
      <c r="F146" s="19">
        <v>47</v>
      </c>
      <c r="G146" s="19">
        <v>4</v>
      </c>
      <c r="H146" s="19">
        <v>0</v>
      </c>
      <c r="I146" s="19">
        <v>4</v>
      </c>
    </row>
    <row r="147" spans="1:9" s="17" customFormat="1" ht="12" customHeight="1" x14ac:dyDescent="0.2">
      <c r="A147" s="240" t="s">
        <v>160</v>
      </c>
      <c r="B147" s="240"/>
      <c r="C147" s="19">
        <v>2786</v>
      </c>
      <c r="D147" s="19">
        <v>2075</v>
      </c>
      <c r="E147" s="19">
        <v>981</v>
      </c>
      <c r="F147" s="19">
        <v>1094</v>
      </c>
      <c r="G147" s="19">
        <v>711</v>
      </c>
      <c r="H147" s="19">
        <v>378</v>
      </c>
      <c r="I147" s="19">
        <v>333</v>
      </c>
    </row>
    <row r="148" spans="1:9" s="17" customFormat="1" ht="12" customHeight="1" x14ac:dyDescent="0.2">
      <c r="A148" s="240" t="s">
        <v>353</v>
      </c>
      <c r="B148" s="240"/>
      <c r="C148" s="19">
        <v>2609</v>
      </c>
      <c r="D148" s="19">
        <v>2294</v>
      </c>
      <c r="E148" s="19">
        <v>1083</v>
      </c>
      <c r="F148" s="19">
        <v>1211</v>
      </c>
      <c r="G148" s="19">
        <v>315</v>
      </c>
      <c r="H148" s="19">
        <v>167</v>
      </c>
      <c r="I148" s="19">
        <v>148</v>
      </c>
    </row>
    <row r="149" spans="1:9" s="17" customFormat="1" ht="12" customHeight="1" x14ac:dyDescent="0.2">
      <c r="A149" s="240" t="s">
        <v>161</v>
      </c>
      <c r="B149" s="240"/>
      <c r="C149" s="19">
        <v>60</v>
      </c>
      <c r="D149" s="19">
        <v>57</v>
      </c>
      <c r="E149" s="19">
        <v>27</v>
      </c>
      <c r="F149" s="19">
        <v>30</v>
      </c>
      <c r="G149" s="19">
        <v>3</v>
      </c>
      <c r="H149" s="19">
        <v>3</v>
      </c>
      <c r="I149" s="19">
        <v>0</v>
      </c>
    </row>
    <row r="150" spans="1:9" s="17" customFormat="1" ht="12" customHeight="1" x14ac:dyDescent="0.2">
      <c r="A150" s="244" t="s">
        <v>164</v>
      </c>
      <c r="B150" s="244"/>
      <c r="C150" s="25">
        <v>277</v>
      </c>
      <c r="D150" s="25">
        <v>257</v>
      </c>
      <c r="E150" s="25">
        <v>129</v>
      </c>
      <c r="F150" s="25">
        <v>128</v>
      </c>
      <c r="G150" s="25">
        <v>20</v>
      </c>
      <c r="H150" s="25">
        <v>9</v>
      </c>
      <c r="I150" s="25">
        <v>11</v>
      </c>
    </row>
    <row r="151" spans="1:9" s="17" customFormat="1" ht="12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</row>
    <row r="152" spans="1:9" s="17" customFormat="1" ht="12" customHeight="1" x14ac:dyDescent="0.2">
      <c r="A152" s="243" t="s">
        <v>165</v>
      </c>
      <c r="B152" s="243"/>
      <c r="C152" s="16">
        <v>6021</v>
      </c>
      <c r="D152" s="16">
        <v>5346</v>
      </c>
      <c r="E152" s="16">
        <v>2616</v>
      </c>
      <c r="F152" s="16">
        <v>2730</v>
      </c>
      <c r="G152" s="16">
        <v>675</v>
      </c>
      <c r="H152" s="16">
        <v>381</v>
      </c>
      <c r="I152" s="16">
        <v>294</v>
      </c>
    </row>
    <row r="153" spans="1:9" s="17" customFormat="1" ht="12" customHeight="1" x14ac:dyDescent="0.2">
      <c r="A153" s="240" t="s">
        <v>166</v>
      </c>
      <c r="B153" s="240"/>
      <c r="C153" s="19">
        <v>1457</v>
      </c>
      <c r="D153" s="19">
        <v>1333</v>
      </c>
      <c r="E153" s="19">
        <v>657</v>
      </c>
      <c r="F153" s="19">
        <v>676</v>
      </c>
      <c r="G153" s="19">
        <v>124</v>
      </c>
      <c r="H153" s="19">
        <v>66</v>
      </c>
      <c r="I153" s="19">
        <v>58</v>
      </c>
    </row>
    <row r="154" spans="1:9" s="17" customFormat="1" ht="12" customHeight="1" x14ac:dyDescent="0.2">
      <c r="A154" s="240" t="s">
        <v>167</v>
      </c>
      <c r="B154" s="240"/>
      <c r="C154" s="19">
        <v>52</v>
      </c>
      <c r="D154" s="19">
        <v>47</v>
      </c>
      <c r="E154" s="19">
        <v>29</v>
      </c>
      <c r="F154" s="19">
        <v>18</v>
      </c>
      <c r="G154" s="19">
        <v>5</v>
      </c>
      <c r="H154" s="19">
        <v>3</v>
      </c>
      <c r="I154" s="19">
        <v>2</v>
      </c>
    </row>
    <row r="155" spans="1:9" s="17" customFormat="1" ht="12" customHeight="1" x14ac:dyDescent="0.2">
      <c r="A155" s="240" t="s">
        <v>168</v>
      </c>
      <c r="B155" s="240"/>
      <c r="C155" s="19">
        <v>51</v>
      </c>
      <c r="D155" s="19">
        <v>45</v>
      </c>
      <c r="E155" s="19">
        <v>27</v>
      </c>
      <c r="F155" s="19">
        <v>18</v>
      </c>
      <c r="G155" s="19">
        <v>6</v>
      </c>
      <c r="H155" s="19">
        <v>3</v>
      </c>
      <c r="I155" s="19">
        <v>3</v>
      </c>
    </row>
    <row r="156" spans="1:9" s="17" customFormat="1" ht="12" customHeight="1" x14ac:dyDescent="0.2">
      <c r="A156" s="240" t="s">
        <v>169</v>
      </c>
      <c r="B156" s="240"/>
      <c r="C156" s="19">
        <v>56</v>
      </c>
      <c r="D156" s="19">
        <v>46</v>
      </c>
      <c r="E156" s="19">
        <v>26</v>
      </c>
      <c r="F156" s="19">
        <v>20</v>
      </c>
      <c r="G156" s="19">
        <v>10</v>
      </c>
      <c r="H156" s="19">
        <v>6</v>
      </c>
      <c r="I156" s="19">
        <v>4</v>
      </c>
    </row>
    <row r="157" spans="1:9" s="17" customFormat="1" ht="12" customHeight="1" x14ac:dyDescent="0.2">
      <c r="A157" s="240" t="s">
        <v>170</v>
      </c>
      <c r="B157" s="240"/>
      <c r="C157" s="19">
        <v>1186</v>
      </c>
      <c r="D157" s="19">
        <v>991</v>
      </c>
      <c r="E157" s="19">
        <v>472</v>
      </c>
      <c r="F157" s="19">
        <v>519</v>
      </c>
      <c r="G157" s="19">
        <v>195</v>
      </c>
      <c r="H157" s="19">
        <v>109</v>
      </c>
      <c r="I157" s="19">
        <v>86</v>
      </c>
    </row>
    <row r="158" spans="1:9" s="17" customFormat="1" ht="12" customHeight="1" x14ac:dyDescent="0.2">
      <c r="A158" s="240" t="s">
        <v>171</v>
      </c>
      <c r="B158" s="240"/>
      <c r="C158" s="19">
        <v>563</v>
      </c>
      <c r="D158" s="19">
        <v>530</v>
      </c>
      <c r="E158" s="19">
        <v>265</v>
      </c>
      <c r="F158" s="19">
        <v>265</v>
      </c>
      <c r="G158" s="19">
        <v>33</v>
      </c>
      <c r="H158" s="19">
        <v>24</v>
      </c>
      <c r="I158" s="19">
        <v>9</v>
      </c>
    </row>
    <row r="159" spans="1:9" s="17" customFormat="1" ht="12" customHeight="1" x14ac:dyDescent="0.2">
      <c r="A159" s="240" t="s">
        <v>172</v>
      </c>
      <c r="B159" s="240"/>
      <c r="C159" s="19">
        <v>53</v>
      </c>
      <c r="D159" s="19">
        <v>44</v>
      </c>
      <c r="E159" s="19">
        <v>21</v>
      </c>
      <c r="F159" s="19">
        <v>23</v>
      </c>
      <c r="G159" s="19">
        <v>9</v>
      </c>
      <c r="H159" s="19">
        <v>7</v>
      </c>
      <c r="I159" s="19">
        <v>2</v>
      </c>
    </row>
    <row r="160" spans="1:9" s="17" customFormat="1" ht="12" customHeight="1" x14ac:dyDescent="0.2">
      <c r="A160" s="244" t="s">
        <v>173</v>
      </c>
      <c r="B160" s="244"/>
      <c r="C160" s="25">
        <v>2603</v>
      </c>
      <c r="D160" s="25">
        <v>2310</v>
      </c>
      <c r="E160" s="25">
        <v>1119</v>
      </c>
      <c r="F160" s="25">
        <v>1191</v>
      </c>
      <c r="G160" s="25">
        <v>293</v>
      </c>
      <c r="H160" s="25">
        <v>163</v>
      </c>
      <c r="I160" s="25">
        <v>130</v>
      </c>
    </row>
    <row r="161" spans="1:9" s="17" customFormat="1" ht="12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</row>
    <row r="162" spans="1:9" s="17" customFormat="1" ht="12" customHeight="1" x14ac:dyDescent="0.2">
      <c r="A162" s="243" t="s">
        <v>174</v>
      </c>
      <c r="B162" s="243"/>
      <c r="C162" s="16">
        <v>50803</v>
      </c>
      <c r="D162" s="16">
        <v>37306</v>
      </c>
      <c r="E162" s="16">
        <v>17552</v>
      </c>
      <c r="F162" s="16">
        <v>19754</v>
      </c>
      <c r="G162" s="16">
        <v>13497</v>
      </c>
      <c r="H162" s="16">
        <v>7183</v>
      </c>
      <c r="I162" s="16">
        <v>6314</v>
      </c>
    </row>
    <row r="163" spans="1:9" s="17" customFormat="1" ht="12" customHeight="1" x14ac:dyDescent="0.2">
      <c r="A163" s="240" t="s">
        <v>175</v>
      </c>
      <c r="B163" s="240"/>
      <c r="C163" s="19">
        <v>4703</v>
      </c>
      <c r="D163" s="19">
        <v>3324</v>
      </c>
      <c r="E163" s="19">
        <v>1569</v>
      </c>
      <c r="F163" s="19">
        <v>1755</v>
      </c>
      <c r="G163" s="19">
        <v>1379</v>
      </c>
      <c r="H163" s="19">
        <v>762</v>
      </c>
      <c r="I163" s="19">
        <v>617</v>
      </c>
    </row>
    <row r="164" spans="1:9" s="17" customFormat="1" ht="12" customHeight="1" x14ac:dyDescent="0.2">
      <c r="A164" s="240" t="s">
        <v>176</v>
      </c>
      <c r="B164" s="240"/>
      <c r="C164" s="19">
        <v>18131</v>
      </c>
      <c r="D164" s="19">
        <v>12646</v>
      </c>
      <c r="E164" s="19">
        <v>5730</v>
      </c>
      <c r="F164" s="19">
        <v>6916</v>
      </c>
      <c r="G164" s="19">
        <v>5485</v>
      </c>
      <c r="H164" s="19">
        <v>2816</v>
      </c>
      <c r="I164" s="19">
        <v>2669</v>
      </c>
    </row>
    <row r="165" spans="1:9" s="17" customFormat="1" ht="12" customHeight="1" x14ac:dyDescent="0.2">
      <c r="A165" s="240" t="s">
        <v>177</v>
      </c>
      <c r="B165" s="240"/>
      <c r="C165" s="19">
        <v>2654</v>
      </c>
      <c r="D165" s="19">
        <v>1639</v>
      </c>
      <c r="E165" s="19">
        <v>825</v>
      </c>
      <c r="F165" s="19">
        <v>814</v>
      </c>
      <c r="G165" s="19">
        <v>1015</v>
      </c>
      <c r="H165" s="19">
        <v>542</v>
      </c>
      <c r="I165" s="19">
        <v>473</v>
      </c>
    </row>
    <row r="166" spans="1:9" s="17" customFormat="1" ht="12" customHeight="1" x14ac:dyDescent="0.2">
      <c r="A166" s="240" t="s">
        <v>178</v>
      </c>
      <c r="B166" s="240"/>
      <c r="C166" s="19">
        <v>2741</v>
      </c>
      <c r="D166" s="19">
        <v>2272</v>
      </c>
      <c r="E166" s="19">
        <v>1127</v>
      </c>
      <c r="F166" s="19">
        <v>1145</v>
      </c>
      <c r="G166" s="19">
        <v>469</v>
      </c>
      <c r="H166" s="19">
        <v>257</v>
      </c>
      <c r="I166" s="19">
        <v>212</v>
      </c>
    </row>
    <row r="167" spans="1:9" s="17" customFormat="1" ht="12" customHeight="1" x14ac:dyDescent="0.2">
      <c r="A167" s="240" t="s">
        <v>179</v>
      </c>
      <c r="B167" s="240"/>
      <c r="C167" s="19">
        <v>8618</v>
      </c>
      <c r="D167" s="19">
        <v>6231</v>
      </c>
      <c r="E167" s="19">
        <v>2904</v>
      </c>
      <c r="F167" s="19">
        <v>3327</v>
      </c>
      <c r="G167" s="19">
        <v>2387</v>
      </c>
      <c r="H167" s="19">
        <v>1250</v>
      </c>
      <c r="I167" s="19">
        <v>1137</v>
      </c>
    </row>
    <row r="168" spans="1:9" s="17" customFormat="1" ht="12" customHeight="1" x14ac:dyDescent="0.2">
      <c r="A168" s="240" t="s">
        <v>180</v>
      </c>
      <c r="B168" s="240"/>
      <c r="C168" s="19">
        <v>724</v>
      </c>
      <c r="D168" s="19">
        <v>643</v>
      </c>
      <c r="E168" s="19">
        <v>303</v>
      </c>
      <c r="F168" s="19">
        <v>340</v>
      </c>
      <c r="G168" s="19">
        <v>81</v>
      </c>
      <c r="H168" s="19">
        <v>56</v>
      </c>
      <c r="I168" s="19">
        <v>25</v>
      </c>
    </row>
    <row r="169" spans="1:9" s="17" customFormat="1" ht="12" customHeight="1" x14ac:dyDescent="0.2">
      <c r="A169" s="240" t="s">
        <v>181</v>
      </c>
      <c r="B169" s="240"/>
      <c r="C169" s="19">
        <v>765</v>
      </c>
      <c r="D169" s="19">
        <v>648</v>
      </c>
      <c r="E169" s="19">
        <v>304</v>
      </c>
      <c r="F169" s="19">
        <v>344</v>
      </c>
      <c r="G169" s="19">
        <v>117</v>
      </c>
      <c r="H169" s="19">
        <v>59</v>
      </c>
      <c r="I169" s="19">
        <v>58</v>
      </c>
    </row>
    <row r="170" spans="1:9" s="17" customFormat="1" ht="12" customHeight="1" x14ac:dyDescent="0.2">
      <c r="A170" s="240" t="s">
        <v>182</v>
      </c>
      <c r="B170" s="240"/>
      <c r="C170" s="19">
        <v>837</v>
      </c>
      <c r="D170" s="19">
        <v>678</v>
      </c>
      <c r="E170" s="19">
        <v>314</v>
      </c>
      <c r="F170" s="19">
        <v>364</v>
      </c>
      <c r="G170" s="19">
        <v>159</v>
      </c>
      <c r="H170" s="19">
        <v>90</v>
      </c>
      <c r="I170" s="19">
        <v>69</v>
      </c>
    </row>
    <row r="171" spans="1:9" s="17" customFormat="1" ht="12" customHeight="1" x14ac:dyDescent="0.2">
      <c r="A171" s="240" t="s">
        <v>183</v>
      </c>
      <c r="B171" s="240"/>
      <c r="C171" s="19">
        <v>394</v>
      </c>
      <c r="D171" s="19">
        <v>360</v>
      </c>
      <c r="E171" s="19">
        <v>192</v>
      </c>
      <c r="F171" s="19">
        <v>168</v>
      </c>
      <c r="G171" s="19">
        <v>34</v>
      </c>
      <c r="H171" s="19">
        <v>16</v>
      </c>
      <c r="I171" s="19">
        <v>18</v>
      </c>
    </row>
    <row r="172" spans="1:9" s="17" customFormat="1" ht="12" customHeight="1" x14ac:dyDescent="0.2">
      <c r="A172" s="240" t="s">
        <v>184</v>
      </c>
      <c r="B172" s="240"/>
      <c r="C172" s="19">
        <v>1404</v>
      </c>
      <c r="D172" s="19">
        <v>1170</v>
      </c>
      <c r="E172" s="19">
        <v>555</v>
      </c>
      <c r="F172" s="19">
        <v>615</v>
      </c>
      <c r="G172" s="19">
        <v>234</v>
      </c>
      <c r="H172" s="19">
        <v>133</v>
      </c>
      <c r="I172" s="19">
        <v>101</v>
      </c>
    </row>
    <row r="173" spans="1:9" s="17" customFormat="1" ht="12" customHeight="1" x14ac:dyDescent="0.2">
      <c r="A173" s="240" t="s">
        <v>186</v>
      </c>
      <c r="B173" s="240"/>
      <c r="C173" s="19">
        <v>127</v>
      </c>
      <c r="D173" s="19">
        <v>103</v>
      </c>
      <c r="E173" s="19">
        <v>51</v>
      </c>
      <c r="F173" s="19">
        <v>52</v>
      </c>
      <c r="G173" s="19">
        <v>24</v>
      </c>
      <c r="H173" s="19">
        <v>14</v>
      </c>
      <c r="I173" s="19">
        <v>10</v>
      </c>
    </row>
    <row r="174" spans="1:9" s="17" customFormat="1" ht="12" customHeight="1" x14ac:dyDescent="0.2">
      <c r="A174" s="240" t="s">
        <v>187</v>
      </c>
      <c r="B174" s="240"/>
      <c r="C174" s="19">
        <v>2796</v>
      </c>
      <c r="D174" s="19">
        <v>2224</v>
      </c>
      <c r="E174" s="19">
        <v>1063</v>
      </c>
      <c r="F174" s="19">
        <v>1161</v>
      </c>
      <c r="G174" s="19">
        <v>572</v>
      </c>
      <c r="H174" s="19">
        <v>330</v>
      </c>
      <c r="I174" s="19">
        <v>242</v>
      </c>
    </row>
    <row r="175" spans="1:9" s="17" customFormat="1" ht="12" customHeight="1" x14ac:dyDescent="0.2">
      <c r="A175" s="240" t="s">
        <v>188</v>
      </c>
      <c r="B175" s="240"/>
      <c r="C175" s="19">
        <v>586</v>
      </c>
      <c r="D175" s="19">
        <v>530</v>
      </c>
      <c r="E175" s="19">
        <v>255</v>
      </c>
      <c r="F175" s="19">
        <v>275</v>
      </c>
      <c r="G175" s="19">
        <v>56</v>
      </c>
      <c r="H175" s="19">
        <v>29</v>
      </c>
      <c r="I175" s="19">
        <v>27</v>
      </c>
    </row>
    <row r="176" spans="1:9" s="17" customFormat="1" ht="12" customHeight="1" x14ac:dyDescent="0.2">
      <c r="A176" s="240" t="s">
        <v>189</v>
      </c>
      <c r="B176" s="240"/>
      <c r="C176" s="19">
        <v>615</v>
      </c>
      <c r="D176" s="19">
        <v>550</v>
      </c>
      <c r="E176" s="19">
        <v>275</v>
      </c>
      <c r="F176" s="19">
        <v>275</v>
      </c>
      <c r="G176" s="19">
        <v>65</v>
      </c>
      <c r="H176" s="19">
        <v>38</v>
      </c>
      <c r="I176" s="19">
        <v>27</v>
      </c>
    </row>
    <row r="177" spans="1:9" s="17" customFormat="1" ht="12" customHeight="1" x14ac:dyDescent="0.2">
      <c r="A177" s="240" t="s">
        <v>190</v>
      </c>
      <c r="B177" s="240"/>
      <c r="C177" s="19">
        <v>2371</v>
      </c>
      <c r="D177" s="19">
        <v>1714</v>
      </c>
      <c r="E177" s="19">
        <v>834</v>
      </c>
      <c r="F177" s="19">
        <v>880</v>
      </c>
      <c r="G177" s="19">
        <v>657</v>
      </c>
      <c r="H177" s="19">
        <v>362</v>
      </c>
      <c r="I177" s="19">
        <v>295</v>
      </c>
    </row>
    <row r="178" spans="1:9" s="17" customFormat="1" ht="12" customHeight="1" x14ac:dyDescent="0.2">
      <c r="A178" s="240" t="s">
        <v>191</v>
      </c>
      <c r="B178" s="240"/>
      <c r="C178" s="19">
        <v>231</v>
      </c>
      <c r="D178" s="19">
        <v>208</v>
      </c>
      <c r="E178" s="19">
        <v>104</v>
      </c>
      <c r="F178" s="19">
        <v>104</v>
      </c>
      <c r="G178" s="19">
        <v>23</v>
      </c>
      <c r="H178" s="19">
        <v>19</v>
      </c>
      <c r="I178" s="19">
        <v>4</v>
      </c>
    </row>
    <row r="179" spans="1:9" s="17" customFormat="1" ht="12" customHeight="1" x14ac:dyDescent="0.2">
      <c r="A179" s="244" t="s">
        <v>192</v>
      </c>
      <c r="B179" s="244"/>
      <c r="C179" s="25">
        <v>3106</v>
      </c>
      <c r="D179" s="25">
        <v>2366</v>
      </c>
      <c r="E179" s="25">
        <v>1147</v>
      </c>
      <c r="F179" s="25">
        <v>1219</v>
      </c>
      <c r="G179" s="25">
        <v>740</v>
      </c>
      <c r="H179" s="25">
        <v>410</v>
      </c>
      <c r="I179" s="25">
        <v>330</v>
      </c>
    </row>
    <row r="180" spans="1:9" s="17" customFormat="1" ht="12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</row>
    <row r="181" spans="1:9" s="17" customFormat="1" ht="12" customHeight="1" x14ac:dyDescent="0.2">
      <c r="A181" s="243" t="s">
        <v>193</v>
      </c>
      <c r="B181" s="243"/>
      <c r="C181" s="16">
        <v>13013</v>
      </c>
      <c r="D181" s="16">
        <v>9101</v>
      </c>
      <c r="E181" s="16">
        <v>4444</v>
      </c>
      <c r="F181" s="16">
        <v>4657</v>
      </c>
      <c r="G181" s="16">
        <v>3912</v>
      </c>
      <c r="H181" s="16">
        <v>2197</v>
      </c>
      <c r="I181" s="16">
        <v>1715</v>
      </c>
    </row>
    <row r="182" spans="1:9" s="17" customFormat="1" ht="12" customHeight="1" x14ac:dyDescent="0.2">
      <c r="A182" s="240" t="s">
        <v>194</v>
      </c>
      <c r="B182" s="240"/>
      <c r="C182" s="19">
        <v>6185</v>
      </c>
      <c r="D182" s="19">
        <v>4005</v>
      </c>
      <c r="E182" s="19">
        <v>1980</v>
      </c>
      <c r="F182" s="19">
        <v>2025</v>
      </c>
      <c r="G182" s="19">
        <v>2180</v>
      </c>
      <c r="H182" s="19">
        <v>1180</v>
      </c>
      <c r="I182" s="19">
        <v>1000</v>
      </c>
    </row>
    <row r="183" spans="1:9" s="17" customFormat="1" ht="12" customHeight="1" x14ac:dyDescent="0.2">
      <c r="A183" s="240" t="s">
        <v>195</v>
      </c>
      <c r="B183" s="240"/>
      <c r="C183" s="19">
        <v>2807</v>
      </c>
      <c r="D183" s="19">
        <v>2320</v>
      </c>
      <c r="E183" s="19">
        <v>1111</v>
      </c>
      <c r="F183" s="19">
        <v>1209</v>
      </c>
      <c r="G183" s="19">
        <v>487</v>
      </c>
      <c r="H183" s="19">
        <v>276</v>
      </c>
      <c r="I183" s="19">
        <v>211</v>
      </c>
    </row>
    <row r="184" spans="1:9" s="17" customFormat="1" ht="12" customHeight="1" x14ac:dyDescent="0.2">
      <c r="A184" s="240" t="s">
        <v>196</v>
      </c>
      <c r="B184" s="240"/>
      <c r="C184" s="19">
        <v>676</v>
      </c>
      <c r="D184" s="19">
        <v>422</v>
      </c>
      <c r="E184" s="19">
        <v>207</v>
      </c>
      <c r="F184" s="19">
        <v>215</v>
      </c>
      <c r="G184" s="19">
        <v>254</v>
      </c>
      <c r="H184" s="19">
        <v>151</v>
      </c>
      <c r="I184" s="19">
        <v>103</v>
      </c>
    </row>
    <row r="185" spans="1:9" s="17" customFormat="1" ht="12" customHeight="1" x14ac:dyDescent="0.2">
      <c r="A185" s="240" t="s">
        <v>197</v>
      </c>
      <c r="B185" s="240"/>
      <c r="C185" s="19">
        <v>563</v>
      </c>
      <c r="D185" s="19">
        <v>430</v>
      </c>
      <c r="E185" s="19">
        <v>202</v>
      </c>
      <c r="F185" s="19">
        <v>228</v>
      </c>
      <c r="G185" s="19">
        <v>133</v>
      </c>
      <c r="H185" s="19">
        <v>87</v>
      </c>
      <c r="I185" s="19">
        <v>46</v>
      </c>
    </row>
    <row r="186" spans="1:9" s="17" customFormat="1" ht="12" customHeight="1" x14ac:dyDescent="0.2">
      <c r="A186" s="240" t="s">
        <v>198</v>
      </c>
      <c r="B186" s="240"/>
      <c r="C186" s="19">
        <v>1736</v>
      </c>
      <c r="D186" s="19">
        <v>1231</v>
      </c>
      <c r="E186" s="19">
        <v>595</v>
      </c>
      <c r="F186" s="19">
        <v>636</v>
      </c>
      <c r="G186" s="19">
        <v>505</v>
      </c>
      <c r="H186" s="19">
        <v>295</v>
      </c>
      <c r="I186" s="19">
        <v>210</v>
      </c>
    </row>
    <row r="187" spans="1:9" s="17" customFormat="1" ht="12" customHeight="1" x14ac:dyDescent="0.2">
      <c r="A187" s="244" t="s">
        <v>199</v>
      </c>
      <c r="B187" s="244"/>
      <c r="C187" s="25">
        <v>1046</v>
      </c>
      <c r="D187" s="25">
        <v>693</v>
      </c>
      <c r="E187" s="25">
        <v>349</v>
      </c>
      <c r="F187" s="25">
        <v>344</v>
      </c>
      <c r="G187" s="25">
        <v>353</v>
      </c>
      <c r="H187" s="25">
        <v>208</v>
      </c>
      <c r="I187" s="25">
        <v>145</v>
      </c>
    </row>
    <row r="188" spans="1:9" s="17" customFormat="1" ht="12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</row>
    <row r="189" spans="1:9" s="17" customFormat="1" ht="12" customHeight="1" x14ac:dyDescent="0.2">
      <c r="A189" s="243" t="s">
        <v>200</v>
      </c>
      <c r="B189" s="243"/>
      <c r="C189" s="16">
        <v>5653</v>
      </c>
      <c r="D189" s="16">
        <v>5140</v>
      </c>
      <c r="E189" s="16">
        <v>2552</v>
      </c>
      <c r="F189" s="16">
        <v>2588</v>
      </c>
      <c r="G189" s="16">
        <v>513</v>
      </c>
      <c r="H189" s="16">
        <v>300</v>
      </c>
      <c r="I189" s="16">
        <v>213</v>
      </c>
    </row>
    <row r="190" spans="1:9" s="17" customFormat="1" ht="12" customHeight="1" x14ac:dyDescent="0.2">
      <c r="A190" s="240" t="s">
        <v>201</v>
      </c>
      <c r="B190" s="240"/>
      <c r="C190" s="19">
        <v>1851</v>
      </c>
      <c r="D190" s="19">
        <v>1624</v>
      </c>
      <c r="E190" s="19">
        <v>796</v>
      </c>
      <c r="F190" s="19">
        <v>828</v>
      </c>
      <c r="G190" s="19">
        <v>227</v>
      </c>
      <c r="H190" s="19">
        <v>131</v>
      </c>
      <c r="I190" s="19">
        <v>96</v>
      </c>
    </row>
    <row r="191" spans="1:9" s="17" customFormat="1" ht="12" customHeight="1" x14ac:dyDescent="0.2">
      <c r="A191" s="240" t="s">
        <v>202</v>
      </c>
      <c r="B191" s="240"/>
      <c r="C191" s="19">
        <v>1726</v>
      </c>
      <c r="D191" s="19">
        <v>1615</v>
      </c>
      <c r="E191" s="19">
        <v>791</v>
      </c>
      <c r="F191" s="19">
        <v>824</v>
      </c>
      <c r="G191" s="19">
        <v>111</v>
      </c>
      <c r="H191" s="19">
        <v>65</v>
      </c>
      <c r="I191" s="19">
        <v>46</v>
      </c>
    </row>
    <row r="192" spans="1:9" s="17" customFormat="1" ht="12" customHeight="1" x14ac:dyDescent="0.2">
      <c r="A192" s="244" t="s">
        <v>348</v>
      </c>
      <c r="B192" s="244"/>
      <c r="C192" s="42">
        <v>2076</v>
      </c>
      <c r="D192" s="42">
        <v>1901</v>
      </c>
      <c r="E192" s="42">
        <v>965</v>
      </c>
      <c r="F192" s="42">
        <v>936</v>
      </c>
      <c r="G192" s="42">
        <v>175</v>
      </c>
      <c r="H192" s="42">
        <v>104</v>
      </c>
      <c r="I192" s="42">
        <v>71</v>
      </c>
    </row>
    <row r="193" spans="1:9" s="17" customFormat="1" ht="12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</row>
    <row r="194" spans="1:9" s="17" customFormat="1" ht="12" customHeight="1" x14ac:dyDescent="0.2">
      <c r="A194" s="243" t="s">
        <v>206</v>
      </c>
      <c r="B194" s="243"/>
      <c r="C194" s="16">
        <v>9412</v>
      </c>
      <c r="D194" s="16">
        <v>6788</v>
      </c>
      <c r="E194" s="16">
        <v>3323</v>
      </c>
      <c r="F194" s="16">
        <v>3465</v>
      </c>
      <c r="G194" s="16">
        <v>2624</v>
      </c>
      <c r="H194" s="16">
        <v>1482</v>
      </c>
      <c r="I194" s="16">
        <v>1142</v>
      </c>
    </row>
    <row r="195" spans="1:9" s="17" customFormat="1" ht="12" customHeight="1" x14ac:dyDescent="0.2">
      <c r="A195" s="240" t="s">
        <v>207</v>
      </c>
      <c r="B195" s="240"/>
      <c r="C195" s="19">
        <v>1570</v>
      </c>
      <c r="D195" s="19">
        <v>1195</v>
      </c>
      <c r="E195" s="19">
        <v>579</v>
      </c>
      <c r="F195" s="19">
        <v>616</v>
      </c>
      <c r="G195" s="19">
        <v>375</v>
      </c>
      <c r="H195" s="19">
        <v>224</v>
      </c>
      <c r="I195" s="19">
        <v>151</v>
      </c>
    </row>
    <row r="196" spans="1:9" s="17" customFormat="1" ht="12" customHeight="1" x14ac:dyDescent="0.2">
      <c r="A196" s="240" t="s">
        <v>209</v>
      </c>
      <c r="B196" s="240"/>
      <c r="C196" s="19">
        <v>103</v>
      </c>
      <c r="D196" s="19">
        <v>85</v>
      </c>
      <c r="E196" s="19">
        <v>46</v>
      </c>
      <c r="F196" s="19">
        <v>39</v>
      </c>
      <c r="G196" s="19">
        <v>18</v>
      </c>
      <c r="H196" s="19">
        <v>12</v>
      </c>
      <c r="I196" s="19">
        <v>6</v>
      </c>
    </row>
    <row r="197" spans="1:9" s="17" customFormat="1" ht="12" customHeight="1" x14ac:dyDescent="0.2">
      <c r="A197" s="240" t="s">
        <v>210</v>
      </c>
      <c r="B197" s="240"/>
      <c r="C197" s="19">
        <v>1030</v>
      </c>
      <c r="D197" s="19">
        <v>501</v>
      </c>
      <c r="E197" s="19">
        <v>240</v>
      </c>
      <c r="F197" s="19">
        <v>261</v>
      </c>
      <c r="G197" s="19">
        <v>529</v>
      </c>
      <c r="H197" s="19">
        <v>291</v>
      </c>
      <c r="I197" s="19">
        <v>238</v>
      </c>
    </row>
    <row r="198" spans="1:9" s="17" customFormat="1" ht="12" customHeight="1" x14ac:dyDescent="0.2">
      <c r="A198" s="240" t="s">
        <v>215</v>
      </c>
      <c r="B198" s="240"/>
      <c r="C198" s="19">
        <v>196</v>
      </c>
      <c r="D198" s="19">
        <v>174</v>
      </c>
      <c r="E198" s="19">
        <v>82</v>
      </c>
      <c r="F198" s="19">
        <v>92</v>
      </c>
      <c r="G198" s="19">
        <v>22</v>
      </c>
      <c r="H198" s="19">
        <v>14</v>
      </c>
      <c r="I198" s="19">
        <v>8</v>
      </c>
    </row>
    <row r="199" spans="1:9" s="17" customFormat="1" ht="12" customHeight="1" x14ac:dyDescent="0.2">
      <c r="A199" s="240" t="s">
        <v>216</v>
      </c>
      <c r="B199" s="240"/>
      <c r="C199" s="19">
        <v>2958</v>
      </c>
      <c r="D199" s="19">
        <v>2295</v>
      </c>
      <c r="E199" s="19">
        <v>1151</v>
      </c>
      <c r="F199" s="19">
        <v>1144</v>
      </c>
      <c r="G199" s="19">
        <v>663</v>
      </c>
      <c r="H199" s="19">
        <v>349</v>
      </c>
      <c r="I199" s="19">
        <v>314</v>
      </c>
    </row>
    <row r="200" spans="1:9" s="17" customFormat="1" ht="12" customHeight="1" x14ac:dyDescent="0.2">
      <c r="A200" s="240" t="s">
        <v>217</v>
      </c>
      <c r="B200" s="240"/>
      <c r="C200" s="19">
        <v>872</v>
      </c>
      <c r="D200" s="19">
        <v>617</v>
      </c>
      <c r="E200" s="19">
        <v>292</v>
      </c>
      <c r="F200" s="19">
        <v>325</v>
      </c>
      <c r="G200" s="19">
        <v>255</v>
      </c>
      <c r="H200" s="19">
        <v>147</v>
      </c>
      <c r="I200" s="19">
        <v>108</v>
      </c>
    </row>
    <row r="201" spans="1:9" s="17" customFormat="1" ht="12" customHeight="1" x14ac:dyDescent="0.2">
      <c r="A201" s="240" t="s">
        <v>220</v>
      </c>
      <c r="B201" s="240"/>
      <c r="C201" s="19">
        <v>349</v>
      </c>
      <c r="D201" s="19">
        <v>272</v>
      </c>
      <c r="E201" s="19">
        <v>137</v>
      </c>
      <c r="F201" s="19">
        <v>135</v>
      </c>
      <c r="G201" s="19">
        <v>77</v>
      </c>
      <c r="H201" s="19">
        <v>44</v>
      </c>
      <c r="I201" s="19">
        <v>33</v>
      </c>
    </row>
    <row r="202" spans="1:9" s="17" customFormat="1" ht="12" customHeight="1" x14ac:dyDescent="0.2">
      <c r="A202" s="240" t="s">
        <v>221</v>
      </c>
      <c r="B202" s="240"/>
      <c r="C202" s="19">
        <v>762</v>
      </c>
      <c r="D202" s="19">
        <v>450</v>
      </c>
      <c r="E202" s="19">
        <v>214</v>
      </c>
      <c r="F202" s="19">
        <v>236</v>
      </c>
      <c r="G202" s="19">
        <v>312</v>
      </c>
      <c r="H202" s="19">
        <v>198</v>
      </c>
      <c r="I202" s="19">
        <v>114</v>
      </c>
    </row>
    <row r="203" spans="1:9" s="17" customFormat="1" ht="12" customHeight="1" x14ac:dyDescent="0.2">
      <c r="A203" s="240" t="s">
        <v>222</v>
      </c>
      <c r="B203" s="240"/>
      <c r="C203" s="19">
        <v>415</v>
      </c>
      <c r="D203" s="19">
        <v>304</v>
      </c>
      <c r="E203" s="19">
        <v>147</v>
      </c>
      <c r="F203" s="19">
        <v>157</v>
      </c>
      <c r="G203" s="19">
        <v>111</v>
      </c>
      <c r="H203" s="19">
        <v>69</v>
      </c>
      <c r="I203" s="19">
        <v>42</v>
      </c>
    </row>
    <row r="204" spans="1:9" s="17" customFormat="1" ht="12" customHeight="1" x14ac:dyDescent="0.2">
      <c r="A204" s="240" t="s">
        <v>223</v>
      </c>
      <c r="B204" s="240"/>
      <c r="C204" s="19">
        <v>1077</v>
      </c>
      <c r="D204" s="19">
        <v>819</v>
      </c>
      <c r="E204" s="19">
        <v>397</v>
      </c>
      <c r="F204" s="19">
        <v>422</v>
      </c>
      <c r="G204" s="19">
        <v>258</v>
      </c>
      <c r="H204" s="19">
        <v>131</v>
      </c>
      <c r="I204" s="19">
        <v>127</v>
      </c>
    </row>
    <row r="205" spans="1:9" s="17" customFormat="1" ht="12" customHeight="1" x14ac:dyDescent="0.2">
      <c r="A205" s="244" t="s">
        <v>224</v>
      </c>
      <c r="B205" s="244"/>
      <c r="C205" s="25">
        <v>80</v>
      </c>
      <c r="D205" s="25">
        <v>76</v>
      </c>
      <c r="E205" s="25">
        <v>38</v>
      </c>
      <c r="F205" s="25">
        <v>38</v>
      </c>
      <c r="G205" s="25">
        <v>4</v>
      </c>
      <c r="H205" s="25">
        <v>3</v>
      </c>
      <c r="I205" s="25">
        <v>1</v>
      </c>
    </row>
    <row r="206" spans="1:9" s="17" customFormat="1" ht="12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</row>
    <row r="207" spans="1:9" s="17" customFormat="1" ht="12" customHeight="1" x14ac:dyDescent="0.2">
      <c r="A207" s="243" t="s">
        <v>225</v>
      </c>
      <c r="B207" s="243"/>
      <c r="C207" s="16">
        <v>350363</v>
      </c>
      <c r="D207" s="16">
        <v>253633</v>
      </c>
      <c r="E207" s="16">
        <v>119070</v>
      </c>
      <c r="F207" s="16">
        <v>134563</v>
      </c>
      <c r="G207" s="16">
        <v>96730</v>
      </c>
      <c r="H207" s="16">
        <v>51471</v>
      </c>
      <c r="I207" s="16">
        <v>45259</v>
      </c>
    </row>
    <row r="208" spans="1:9" s="17" customFormat="1" ht="12" customHeight="1" x14ac:dyDescent="0.2">
      <c r="A208" s="240" t="s">
        <v>226</v>
      </c>
      <c r="B208" s="240"/>
      <c r="C208" s="19">
        <v>51073</v>
      </c>
      <c r="D208" s="19">
        <v>38478</v>
      </c>
      <c r="E208" s="19">
        <v>18107</v>
      </c>
      <c r="F208" s="19">
        <v>20371</v>
      </c>
      <c r="G208" s="19">
        <v>12595</v>
      </c>
      <c r="H208" s="19">
        <v>6705</v>
      </c>
      <c r="I208" s="19">
        <v>5890</v>
      </c>
    </row>
    <row r="209" spans="1:9" s="17" customFormat="1" ht="12" customHeight="1" x14ac:dyDescent="0.2">
      <c r="A209" s="240" t="s">
        <v>227</v>
      </c>
      <c r="B209" s="240"/>
      <c r="C209" s="19">
        <v>150948</v>
      </c>
      <c r="D209" s="19">
        <v>103564</v>
      </c>
      <c r="E209" s="19">
        <v>48217</v>
      </c>
      <c r="F209" s="19">
        <v>55347</v>
      </c>
      <c r="G209" s="19">
        <v>47384</v>
      </c>
      <c r="H209" s="19">
        <v>25052</v>
      </c>
      <c r="I209" s="19">
        <v>22332</v>
      </c>
    </row>
    <row r="210" spans="1:9" s="17" customFormat="1" ht="12" customHeight="1" x14ac:dyDescent="0.2">
      <c r="A210" s="240" t="s">
        <v>228</v>
      </c>
      <c r="B210" s="240"/>
      <c r="C210" s="19">
        <v>63440</v>
      </c>
      <c r="D210" s="19">
        <v>47910</v>
      </c>
      <c r="E210" s="19">
        <v>22259</v>
      </c>
      <c r="F210" s="19">
        <v>25651</v>
      </c>
      <c r="G210" s="19">
        <v>15530</v>
      </c>
      <c r="H210" s="19">
        <v>8171</v>
      </c>
      <c r="I210" s="19">
        <v>7359</v>
      </c>
    </row>
    <row r="211" spans="1:9" s="17" customFormat="1" ht="12" customHeight="1" x14ac:dyDescent="0.2">
      <c r="A211" s="240" t="s">
        <v>229</v>
      </c>
      <c r="B211" s="240"/>
      <c r="C211" s="19">
        <v>6021</v>
      </c>
      <c r="D211" s="19">
        <v>5346</v>
      </c>
      <c r="E211" s="19">
        <v>2616</v>
      </c>
      <c r="F211" s="19">
        <v>2730</v>
      </c>
      <c r="G211" s="19">
        <v>675</v>
      </c>
      <c r="H211" s="19">
        <v>381</v>
      </c>
      <c r="I211" s="19">
        <v>294</v>
      </c>
    </row>
    <row r="212" spans="1:9" s="17" customFormat="1" ht="12" customHeight="1" x14ac:dyDescent="0.2">
      <c r="A212" s="240" t="s">
        <v>230</v>
      </c>
      <c r="B212" s="240"/>
      <c r="C212" s="19">
        <v>50803</v>
      </c>
      <c r="D212" s="19">
        <v>37306</v>
      </c>
      <c r="E212" s="19">
        <v>17552</v>
      </c>
      <c r="F212" s="19">
        <v>19754</v>
      </c>
      <c r="G212" s="19">
        <v>13497</v>
      </c>
      <c r="H212" s="19">
        <v>7183</v>
      </c>
      <c r="I212" s="19">
        <v>6314</v>
      </c>
    </row>
    <row r="213" spans="1:9" s="17" customFormat="1" ht="12" customHeight="1" x14ac:dyDescent="0.2">
      <c r="A213" s="240" t="s">
        <v>231</v>
      </c>
      <c r="B213" s="240"/>
      <c r="C213" s="19">
        <v>13013</v>
      </c>
      <c r="D213" s="19">
        <v>9101</v>
      </c>
      <c r="E213" s="19">
        <v>4444</v>
      </c>
      <c r="F213" s="19">
        <v>4657</v>
      </c>
      <c r="G213" s="19">
        <v>3912</v>
      </c>
      <c r="H213" s="19">
        <v>2197</v>
      </c>
      <c r="I213" s="19">
        <v>1715</v>
      </c>
    </row>
    <row r="214" spans="1:9" s="17" customFormat="1" ht="12" customHeight="1" x14ac:dyDescent="0.2">
      <c r="A214" s="240" t="s">
        <v>232</v>
      </c>
      <c r="B214" s="240"/>
      <c r="C214" s="19">
        <v>5653</v>
      </c>
      <c r="D214" s="19">
        <v>5140</v>
      </c>
      <c r="E214" s="19">
        <v>2552</v>
      </c>
      <c r="F214" s="19">
        <v>2588</v>
      </c>
      <c r="G214" s="19">
        <v>513</v>
      </c>
      <c r="H214" s="19">
        <v>300</v>
      </c>
      <c r="I214" s="19">
        <v>213</v>
      </c>
    </row>
    <row r="215" spans="1:9" s="17" customFormat="1" ht="12" customHeight="1" x14ac:dyDescent="0.2">
      <c r="A215" s="244" t="s">
        <v>233</v>
      </c>
      <c r="B215" s="244"/>
      <c r="C215" s="25">
        <v>9412</v>
      </c>
      <c r="D215" s="25">
        <v>6788</v>
      </c>
      <c r="E215" s="25">
        <v>3323</v>
      </c>
      <c r="F215" s="25">
        <v>3465</v>
      </c>
      <c r="G215" s="25">
        <v>2624</v>
      </c>
      <c r="H215" s="25">
        <v>1482</v>
      </c>
      <c r="I215" s="25">
        <v>1142</v>
      </c>
    </row>
    <row r="216" spans="1:9" s="17" customFormat="1" ht="12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</row>
    <row r="217" spans="1:9" s="17" customFormat="1" ht="12" customHeight="1" x14ac:dyDescent="0.2">
      <c r="A217" s="243" t="s">
        <v>369</v>
      </c>
      <c r="B217" s="243"/>
      <c r="C217" s="16">
        <v>310003</v>
      </c>
      <c r="D217" s="16">
        <v>222421</v>
      </c>
      <c r="E217" s="16">
        <v>103778</v>
      </c>
      <c r="F217" s="16">
        <v>118643</v>
      </c>
      <c r="G217" s="16">
        <v>87582</v>
      </c>
      <c r="H217" s="16">
        <v>46184</v>
      </c>
      <c r="I217" s="16">
        <v>41398</v>
      </c>
    </row>
    <row r="218" spans="1:9" s="17" customFormat="1" ht="12" customHeight="1" x14ac:dyDescent="0.2">
      <c r="A218" s="240" t="s">
        <v>230</v>
      </c>
      <c r="B218" s="240"/>
      <c r="C218" s="19">
        <v>52858</v>
      </c>
      <c r="D218" s="19">
        <v>38955</v>
      </c>
      <c r="E218" s="19">
        <v>18316</v>
      </c>
      <c r="F218" s="19">
        <v>20639</v>
      </c>
      <c r="G218" s="19">
        <v>13903</v>
      </c>
      <c r="H218" s="19">
        <v>7410</v>
      </c>
      <c r="I218" s="19">
        <v>6493</v>
      </c>
    </row>
    <row r="219" spans="1:9" s="17" customFormat="1" ht="12" customHeight="1" x14ac:dyDescent="0.2">
      <c r="A219" s="240" t="s">
        <v>234</v>
      </c>
      <c r="B219" s="240"/>
      <c r="C219" s="19">
        <v>51562</v>
      </c>
      <c r="D219" s="19">
        <v>38873</v>
      </c>
      <c r="E219" s="19">
        <v>18302</v>
      </c>
      <c r="F219" s="19">
        <v>20571</v>
      </c>
      <c r="G219" s="19">
        <v>12689</v>
      </c>
      <c r="H219" s="19">
        <v>6759</v>
      </c>
      <c r="I219" s="19">
        <v>5930</v>
      </c>
    </row>
    <row r="220" spans="1:9" s="17" customFormat="1" ht="12" customHeight="1" x14ac:dyDescent="0.2">
      <c r="A220" s="240" t="s">
        <v>228</v>
      </c>
      <c r="B220" s="240"/>
      <c r="C220" s="19">
        <v>62931</v>
      </c>
      <c r="D220" s="19">
        <v>47569</v>
      </c>
      <c r="E220" s="19">
        <v>22102</v>
      </c>
      <c r="F220" s="19">
        <v>25467</v>
      </c>
      <c r="G220" s="19">
        <v>15362</v>
      </c>
      <c r="H220" s="19">
        <v>8075</v>
      </c>
      <c r="I220" s="19">
        <v>7287</v>
      </c>
    </row>
    <row r="221" spans="1:9" s="17" customFormat="1" ht="12" customHeight="1" x14ac:dyDescent="0.2">
      <c r="A221" s="244" t="s">
        <v>227</v>
      </c>
      <c r="B221" s="244"/>
      <c r="C221" s="25">
        <v>142652</v>
      </c>
      <c r="D221" s="25">
        <v>97024</v>
      </c>
      <c r="E221" s="25">
        <v>45058</v>
      </c>
      <c r="F221" s="25">
        <v>51966</v>
      </c>
      <c r="G221" s="25">
        <v>45628</v>
      </c>
      <c r="H221" s="25">
        <v>23940</v>
      </c>
      <c r="I221" s="25">
        <v>21688</v>
      </c>
    </row>
    <row r="222" spans="1:9" s="112" customFormat="1" ht="12" customHeight="1" x14ac:dyDescent="0.15">
      <c r="A222" s="304"/>
      <c r="B222" s="304"/>
      <c r="C222" s="304"/>
      <c r="D222" s="304"/>
      <c r="E222" s="304"/>
      <c r="F222" s="304"/>
      <c r="G222" s="304"/>
      <c r="H222" s="304"/>
      <c r="I222" s="304"/>
    </row>
    <row r="223" spans="1:9" s="33" customFormat="1" ht="12" customHeight="1" x14ac:dyDescent="0.2">
      <c r="A223" s="294" t="s">
        <v>354</v>
      </c>
      <c r="B223" s="294"/>
      <c r="C223" s="294"/>
      <c r="D223" s="294"/>
      <c r="E223" s="294"/>
      <c r="F223" s="294"/>
      <c r="G223" s="294"/>
      <c r="H223" s="294"/>
      <c r="I223" s="294"/>
    </row>
    <row r="224" spans="1:9" s="33" customFormat="1" ht="12" customHeight="1" x14ac:dyDescent="0.2">
      <c r="A224" s="294" t="s">
        <v>368</v>
      </c>
      <c r="B224" s="294"/>
      <c r="C224" s="294"/>
      <c r="D224" s="294"/>
      <c r="E224" s="294"/>
      <c r="F224" s="294"/>
      <c r="G224" s="294"/>
      <c r="H224" s="294"/>
      <c r="I224" s="294"/>
    </row>
    <row r="225" spans="1:9" s="31" customFormat="1" ht="5.25" customHeight="1" x14ac:dyDescent="0.15">
      <c r="A225" s="305"/>
      <c r="B225" s="305"/>
      <c r="C225" s="305"/>
      <c r="D225" s="305"/>
      <c r="E225" s="305"/>
      <c r="F225" s="305"/>
      <c r="G225" s="305"/>
      <c r="H225" s="305"/>
      <c r="I225" s="305"/>
    </row>
    <row r="226" spans="1:9" s="110" customFormat="1" ht="11.25" x14ac:dyDescent="0.2">
      <c r="A226" s="296" t="s">
        <v>341</v>
      </c>
      <c r="B226" s="296"/>
      <c r="C226" s="296"/>
      <c r="D226" s="296"/>
      <c r="E226" s="296"/>
      <c r="F226" s="296"/>
      <c r="G226" s="296"/>
      <c r="H226" s="296"/>
      <c r="I226" s="296"/>
    </row>
    <row r="227" spans="1:9" s="112" customFormat="1" ht="5.25" customHeight="1" x14ac:dyDescent="0.2">
      <c r="A227" s="293"/>
      <c r="B227" s="306"/>
      <c r="C227" s="306"/>
      <c r="D227" s="306"/>
      <c r="E227" s="306"/>
      <c r="F227" s="306"/>
      <c r="G227" s="306"/>
      <c r="H227" s="306"/>
      <c r="I227" s="306"/>
    </row>
    <row r="228" spans="1:9" s="34" customFormat="1" ht="12.75" x14ac:dyDescent="0.2">
      <c r="A228" s="294" t="s">
        <v>357</v>
      </c>
      <c r="B228" s="306"/>
      <c r="C228" s="306"/>
      <c r="D228" s="306"/>
      <c r="E228" s="306"/>
      <c r="F228" s="306"/>
      <c r="G228" s="306"/>
      <c r="H228" s="306"/>
      <c r="I228" s="306"/>
    </row>
    <row r="229" spans="1:9" s="34" customFormat="1" ht="11.25" customHeight="1" x14ac:dyDescent="0.2">
      <c r="A229" s="297" t="s">
        <v>336</v>
      </c>
      <c r="B229" s="306"/>
      <c r="C229" s="306"/>
      <c r="D229" s="306"/>
      <c r="E229" s="306"/>
      <c r="F229" s="306"/>
      <c r="G229" s="306"/>
      <c r="H229" s="306"/>
      <c r="I229" s="306"/>
    </row>
  </sheetData>
  <mergeCells count="199">
    <mergeCell ref="A1:I1"/>
    <mergeCell ref="A2:I2"/>
    <mergeCell ref="A3:I3"/>
    <mergeCell ref="A4:I4"/>
    <mergeCell ref="A5:B5"/>
    <mergeCell ref="D5:F5"/>
    <mergeCell ref="G5:I5"/>
    <mergeCell ref="G6:I6"/>
    <mergeCell ref="A7:I7"/>
    <mergeCell ref="A9:B9"/>
    <mergeCell ref="A11:B11"/>
    <mergeCell ref="A12:B12"/>
    <mergeCell ref="A16:B16"/>
    <mergeCell ref="A6:B6"/>
    <mergeCell ref="D6:F6"/>
    <mergeCell ref="A20:B20"/>
    <mergeCell ref="A22:B22"/>
    <mergeCell ref="A23:B23"/>
    <mergeCell ref="A24:B24"/>
    <mergeCell ref="A25:B25"/>
    <mergeCell ref="A28:B28"/>
    <mergeCell ref="A31:B31"/>
    <mergeCell ref="A32:B32"/>
    <mergeCell ref="A37:B37"/>
    <mergeCell ref="A38:B38"/>
    <mergeCell ref="A39:B39"/>
    <mergeCell ref="A41:B41"/>
    <mergeCell ref="A42:B42"/>
    <mergeCell ref="A43:B43"/>
    <mergeCell ref="A46:B46"/>
    <mergeCell ref="A51:B51"/>
    <mergeCell ref="A52:B52"/>
    <mergeCell ref="A53:B53"/>
    <mergeCell ref="A54:B54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1:B181"/>
    <mergeCell ref="A182:B182"/>
    <mergeCell ref="A183:B183"/>
    <mergeCell ref="A184:B184"/>
    <mergeCell ref="A185:B185"/>
    <mergeCell ref="A186:B186"/>
    <mergeCell ref="A187:B187"/>
    <mergeCell ref="A189:B189"/>
    <mergeCell ref="A200:B200"/>
    <mergeCell ref="A201:B201"/>
    <mergeCell ref="A202:B202"/>
    <mergeCell ref="A203:B203"/>
    <mergeCell ref="A204:B204"/>
    <mergeCell ref="A190:B190"/>
    <mergeCell ref="A191:B191"/>
    <mergeCell ref="A192:B192"/>
    <mergeCell ref="A205:B205"/>
    <mergeCell ref="A194:B194"/>
    <mergeCell ref="A195:B195"/>
    <mergeCell ref="A196:B196"/>
    <mergeCell ref="A197:B197"/>
    <mergeCell ref="A198:B198"/>
    <mergeCell ref="A199:B199"/>
    <mergeCell ref="A229:I229"/>
    <mergeCell ref="A218:B218"/>
    <mergeCell ref="A219:B219"/>
    <mergeCell ref="A220:B220"/>
    <mergeCell ref="A221:B221"/>
    <mergeCell ref="A207:B207"/>
    <mergeCell ref="A208:B208"/>
    <mergeCell ref="A209:B209"/>
    <mergeCell ref="A210:B210"/>
    <mergeCell ref="A223:I223"/>
    <mergeCell ref="A222:I222"/>
    <mergeCell ref="A217:B217"/>
    <mergeCell ref="A225:I225"/>
    <mergeCell ref="A226:I226"/>
    <mergeCell ref="A227:I227"/>
    <mergeCell ref="A228:I228"/>
    <mergeCell ref="A224:I224"/>
    <mergeCell ref="A211:B211"/>
    <mergeCell ref="A212:B212"/>
    <mergeCell ref="A213:B213"/>
    <mergeCell ref="A214:B214"/>
    <mergeCell ref="A215:B215"/>
  </mergeCells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I229"/>
  <sheetViews>
    <sheetView workbookViewId="0">
      <selection sqref="A1:I1"/>
    </sheetView>
  </sheetViews>
  <sheetFormatPr defaultRowHeight="12" customHeight="1" x14ac:dyDescent="0.2"/>
  <cols>
    <col min="1" max="1" width="1.7109375" style="1" customWidth="1"/>
    <col min="2" max="2" width="28.140625" style="1" customWidth="1"/>
    <col min="3" max="9" width="8.42578125" style="2" customWidth="1"/>
    <col min="10" max="16384" width="9.140625" style="1"/>
  </cols>
  <sheetData>
    <row r="1" spans="1:9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3" customFormat="1" ht="12.75" customHeight="1" x14ac:dyDescent="0.2">
      <c r="A2" s="300" t="s">
        <v>352</v>
      </c>
      <c r="B2" s="300"/>
      <c r="C2" s="300"/>
      <c r="D2" s="300"/>
      <c r="E2" s="300"/>
      <c r="F2" s="300"/>
      <c r="G2" s="300"/>
      <c r="H2" s="300"/>
      <c r="I2" s="300"/>
    </row>
    <row r="3" spans="1:9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9" s="4" customFormat="1" ht="12.75" customHeight="1" x14ac:dyDescent="0.25">
      <c r="A4" s="302"/>
      <c r="B4" s="302"/>
      <c r="C4" s="302"/>
      <c r="D4" s="302"/>
      <c r="E4" s="302"/>
      <c r="F4" s="302"/>
      <c r="G4" s="302"/>
      <c r="H4" s="302"/>
      <c r="I4" s="302"/>
    </row>
    <row r="5" spans="1:9" s="115" customFormat="1" ht="12" customHeight="1" x14ac:dyDescent="0.2">
      <c r="A5" s="257"/>
      <c r="B5" s="258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15" customFormat="1" ht="12" customHeight="1" x14ac:dyDescent="0.2">
      <c r="A6" s="248"/>
      <c r="B6" s="249"/>
      <c r="C6" s="116"/>
      <c r="D6" s="250"/>
      <c r="E6" s="251"/>
      <c r="F6" s="249"/>
      <c r="G6" s="250"/>
      <c r="H6" s="251"/>
      <c r="I6" s="251"/>
    </row>
    <row r="7" spans="1:9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9" s="11" customFormat="1" ht="12" customHeight="1" x14ac:dyDescent="0.2">
      <c r="A9" s="303" t="s">
        <v>6</v>
      </c>
      <c r="B9" s="303"/>
      <c r="C9" s="12">
        <f t="shared" ref="C9:I9" si="0">C11+C22+C37+C41+C51</f>
        <v>346539</v>
      </c>
      <c r="D9" s="12">
        <f t="shared" si="0"/>
        <v>252173</v>
      </c>
      <c r="E9" s="12">
        <f t="shared" si="0"/>
        <v>118233</v>
      </c>
      <c r="F9" s="12">
        <f t="shared" si="0"/>
        <v>133940</v>
      </c>
      <c r="G9" s="12">
        <f t="shared" si="0"/>
        <v>94366</v>
      </c>
      <c r="H9" s="12">
        <f t="shared" si="0"/>
        <v>50213</v>
      </c>
      <c r="I9" s="12">
        <f t="shared" si="0"/>
        <v>44153</v>
      </c>
    </row>
    <row r="10" spans="1:9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15" customFormat="1" ht="12" customHeight="1" x14ac:dyDescent="0.2">
      <c r="A11" s="243" t="s">
        <v>7</v>
      </c>
      <c r="B11" s="243"/>
      <c r="C11" s="16">
        <f t="shared" ref="C11:I11" si="1">C12+C16+C20</f>
        <v>29405</v>
      </c>
      <c r="D11" s="16">
        <f t="shared" si="1"/>
        <v>22207</v>
      </c>
      <c r="E11" s="16">
        <f t="shared" si="1"/>
        <v>10873</v>
      </c>
      <c r="F11" s="16">
        <f t="shared" si="1"/>
        <v>11334</v>
      </c>
      <c r="G11" s="16">
        <f t="shared" si="1"/>
        <v>7198</v>
      </c>
      <c r="H11" s="16">
        <f t="shared" si="1"/>
        <v>4104</v>
      </c>
      <c r="I11" s="16">
        <f t="shared" si="1"/>
        <v>3094</v>
      </c>
    </row>
    <row r="12" spans="1:9" s="17" customFormat="1" ht="12" customHeight="1" x14ac:dyDescent="0.2">
      <c r="A12" s="240" t="s">
        <v>8</v>
      </c>
      <c r="B12" s="240"/>
      <c r="C12" s="19">
        <f t="shared" ref="C12:I12" si="2">C13+C14+C15</f>
        <v>9377</v>
      </c>
      <c r="D12" s="19">
        <f t="shared" si="2"/>
        <v>6771</v>
      </c>
      <c r="E12" s="19">
        <f t="shared" si="2"/>
        <v>3310</v>
      </c>
      <c r="F12" s="19">
        <f t="shared" si="2"/>
        <v>3461</v>
      </c>
      <c r="G12" s="19">
        <f t="shared" si="2"/>
        <v>2606</v>
      </c>
      <c r="H12" s="19">
        <f t="shared" si="2"/>
        <v>1490</v>
      </c>
      <c r="I12" s="19">
        <f t="shared" si="2"/>
        <v>1116</v>
      </c>
    </row>
    <row r="13" spans="1:9" s="17" customFormat="1" ht="12" customHeight="1" x14ac:dyDescent="0.2">
      <c r="A13" s="20"/>
      <c r="B13" s="21" t="s">
        <v>9</v>
      </c>
      <c r="C13" s="19">
        <f t="shared" ref="C13:I13" si="3">C195+C196+C198+C203+C204</f>
        <v>3292</v>
      </c>
      <c r="D13" s="19">
        <f t="shared" si="3"/>
        <v>2558</v>
      </c>
      <c r="E13" s="19">
        <f t="shared" si="3"/>
        <v>1238</v>
      </c>
      <c r="F13" s="19">
        <f t="shared" si="3"/>
        <v>1320</v>
      </c>
      <c r="G13" s="19">
        <f t="shared" si="3"/>
        <v>734</v>
      </c>
      <c r="H13" s="19">
        <f t="shared" si="3"/>
        <v>426</v>
      </c>
      <c r="I13" s="19">
        <f t="shared" si="3"/>
        <v>308</v>
      </c>
    </row>
    <row r="14" spans="1:9" s="17" customFormat="1" ht="12" customHeight="1" x14ac:dyDescent="0.2">
      <c r="A14" s="20"/>
      <c r="B14" s="21" t="s">
        <v>10</v>
      </c>
      <c r="C14" s="19">
        <f t="shared" ref="C14:I14" si="4">+C199+C205</f>
        <v>3071</v>
      </c>
      <c r="D14" s="19">
        <f t="shared" si="4"/>
        <v>2367</v>
      </c>
      <c r="E14" s="19">
        <f t="shared" si="4"/>
        <v>1186</v>
      </c>
      <c r="F14" s="19">
        <f t="shared" si="4"/>
        <v>1181</v>
      </c>
      <c r="G14" s="19">
        <f t="shared" si="4"/>
        <v>704</v>
      </c>
      <c r="H14" s="19">
        <f t="shared" si="4"/>
        <v>388</v>
      </c>
      <c r="I14" s="19">
        <f t="shared" si="4"/>
        <v>316</v>
      </c>
    </row>
    <row r="15" spans="1:9" s="17" customFormat="1" ht="12" customHeight="1" x14ac:dyDescent="0.2">
      <c r="A15" s="20"/>
      <c r="B15" s="22" t="s">
        <v>11</v>
      </c>
      <c r="C15" s="19">
        <f t="shared" ref="C15:I15" si="5">C197+C200+C201+C202</f>
        <v>3014</v>
      </c>
      <c r="D15" s="19">
        <f t="shared" si="5"/>
        <v>1846</v>
      </c>
      <c r="E15" s="19">
        <f t="shared" si="5"/>
        <v>886</v>
      </c>
      <c r="F15" s="19">
        <f t="shared" si="5"/>
        <v>960</v>
      </c>
      <c r="G15" s="19">
        <f t="shared" si="5"/>
        <v>1168</v>
      </c>
      <c r="H15" s="19">
        <f t="shared" si="5"/>
        <v>676</v>
      </c>
      <c r="I15" s="19">
        <f t="shared" si="5"/>
        <v>492</v>
      </c>
    </row>
    <row r="16" spans="1:9" s="17" customFormat="1" ht="12" customHeight="1" x14ac:dyDescent="0.2">
      <c r="A16" s="240" t="s">
        <v>12</v>
      </c>
      <c r="B16" s="240"/>
      <c r="C16" s="19">
        <f t="shared" ref="C16:I16" si="6">C17+C18+C19</f>
        <v>5659</v>
      </c>
      <c r="D16" s="19">
        <f t="shared" si="6"/>
        <v>5163</v>
      </c>
      <c r="E16" s="19">
        <f t="shared" si="6"/>
        <v>2565</v>
      </c>
      <c r="F16" s="19">
        <f t="shared" si="6"/>
        <v>2598</v>
      </c>
      <c r="G16" s="19">
        <f t="shared" si="6"/>
        <v>496</v>
      </c>
      <c r="H16" s="19">
        <f t="shared" si="6"/>
        <v>284</v>
      </c>
      <c r="I16" s="19">
        <f t="shared" si="6"/>
        <v>212</v>
      </c>
    </row>
    <row r="17" spans="1:9" s="17" customFormat="1" ht="12" customHeight="1" x14ac:dyDescent="0.2">
      <c r="A17" s="20"/>
      <c r="B17" s="21" t="s">
        <v>13</v>
      </c>
      <c r="C17" s="19">
        <f t="shared" ref="C17:I17" si="7">+C191</f>
        <v>1708</v>
      </c>
      <c r="D17" s="19">
        <f t="shared" si="7"/>
        <v>1608</v>
      </c>
      <c r="E17" s="19">
        <f t="shared" si="7"/>
        <v>792</v>
      </c>
      <c r="F17" s="19">
        <f t="shared" si="7"/>
        <v>816</v>
      </c>
      <c r="G17" s="19">
        <f t="shared" si="7"/>
        <v>100</v>
      </c>
      <c r="H17" s="19">
        <f t="shared" si="7"/>
        <v>59</v>
      </c>
      <c r="I17" s="19">
        <f t="shared" si="7"/>
        <v>41</v>
      </c>
    </row>
    <row r="18" spans="1:9" s="17" customFormat="1" ht="12" customHeight="1" x14ac:dyDescent="0.2">
      <c r="A18" s="20"/>
      <c r="B18" s="21" t="s">
        <v>14</v>
      </c>
      <c r="C18" s="19">
        <f t="shared" ref="C18:I18" si="8">+C190</f>
        <v>1862</v>
      </c>
      <c r="D18" s="19">
        <f t="shared" si="8"/>
        <v>1642</v>
      </c>
      <c r="E18" s="19">
        <f t="shared" si="8"/>
        <v>802</v>
      </c>
      <c r="F18" s="19">
        <f t="shared" si="8"/>
        <v>840</v>
      </c>
      <c r="G18" s="19">
        <f t="shared" si="8"/>
        <v>220</v>
      </c>
      <c r="H18" s="19">
        <f t="shared" si="8"/>
        <v>127</v>
      </c>
      <c r="I18" s="19">
        <f t="shared" si="8"/>
        <v>93</v>
      </c>
    </row>
    <row r="19" spans="1:9" s="17" customFormat="1" ht="12" customHeight="1" x14ac:dyDescent="0.2">
      <c r="A19" s="23"/>
      <c r="B19" s="21" t="s">
        <v>15</v>
      </c>
      <c r="C19" s="19">
        <f t="shared" ref="C19:I19" si="9">C192</f>
        <v>2089</v>
      </c>
      <c r="D19" s="19">
        <f t="shared" si="9"/>
        <v>1913</v>
      </c>
      <c r="E19" s="19">
        <f t="shared" si="9"/>
        <v>971</v>
      </c>
      <c r="F19" s="19">
        <f t="shared" si="9"/>
        <v>942</v>
      </c>
      <c r="G19" s="19">
        <f t="shared" si="9"/>
        <v>176</v>
      </c>
      <c r="H19" s="19">
        <f t="shared" si="9"/>
        <v>98</v>
      </c>
      <c r="I19" s="19">
        <f t="shared" si="9"/>
        <v>78</v>
      </c>
    </row>
    <row r="20" spans="1:9" s="17" customFormat="1" ht="12" customHeight="1" x14ac:dyDescent="0.2">
      <c r="A20" s="244" t="s">
        <v>16</v>
      </c>
      <c r="B20" s="244"/>
      <c r="C20" s="25">
        <f t="shared" ref="C20:I20" si="10">C182+C183+C184+C168+C185+C186+C173+C187+C176</f>
        <v>14369</v>
      </c>
      <c r="D20" s="25">
        <f t="shared" si="10"/>
        <v>10273</v>
      </c>
      <c r="E20" s="25">
        <f t="shared" si="10"/>
        <v>4998</v>
      </c>
      <c r="F20" s="25">
        <f t="shared" si="10"/>
        <v>5275</v>
      </c>
      <c r="G20" s="25">
        <f t="shared" si="10"/>
        <v>4096</v>
      </c>
      <c r="H20" s="25">
        <f t="shared" si="10"/>
        <v>2330</v>
      </c>
      <c r="I20" s="25">
        <f t="shared" si="10"/>
        <v>1766</v>
      </c>
    </row>
    <row r="21" spans="1:9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15" customFormat="1" ht="12" customHeight="1" x14ac:dyDescent="0.2">
      <c r="A22" s="243" t="s">
        <v>345</v>
      </c>
      <c r="B22" s="243"/>
      <c r="C22" s="16">
        <f t="shared" ref="C22:I22" si="11">C23+C24+C25+C28+C31+C32</f>
        <v>69202</v>
      </c>
      <c r="D22" s="16">
        <f t="shared" si="11"/>
        <v>53078</v>
      </c>
      <c r="E22" s="16">
        <f t="shared" si="11"/>
        <v>24752</v>
      </c>
      <c r="F22" s="16">
        <f t="shared" si="11"/>
        <v>28326</v>
      </c>
      <c r="G22" s="16">
        <f t="shared" si="11"/>
        <v>16124</v>
      </c>
      <c r="H22" s="16">
        <f t="shared" si="11"/>
        <v>8530</v>
      </c>
      <c r="I22" s="16">
        <f t="shared" si="11"/>
        <v>7594</v>
      </c>
    </row>
    <row r="23" spans="1:9" s="17" customFormat="1" ht="12" customHeight="1" x14ac:dyDescent="0.2">
      <c r="A23" s="240" t="s">
        <v>18</v>
      </c>
      <c r="B23" s="240"/>
      <c r="C23" s="19">
        <f t="shared" ref="C23:I23" si="12">C124+C126+C127+C137+C138+C140+C142+C144+C145</f>
        <v>41398</v>
      </c>
      <c r="D23" s="19">
        <f t="shared" si="12"/>
        <v>29694</v>
      </c>
      <c r="E23" s="19">
        <f t="shared" si="12"/>
        <v>13542</v>
      </c>
      <c r="F23" s="19">
        <f t="shared" si="12"/>
        <v>16152</v>
      </c>
      <c r="G23" s="19">
        <f t="shared" si="12"/>
        <v>11704</v>
      </c>
      <c r="H23" s="19">
        <f t="shared" si="12"/>
        <v>6074</v>
      </c>
      <c r="I23" s="19">
        <f t="shared" si="12"/>
        <v>5630</v>
      </c>
    </row>
    <row r="24" spans="1:9" s="17" customFormat="1" ht="12" customHeight="1" x14ac:dyDescent="0.2">
      <c r="A24" s="240" t="s">
        <v>19</v>
      </c>
      <c r="B24" s="240"/>
      <c r="C24" s="19">
        <f t="shared" ref="C24:I24" si="13">C132</f>
        <v>5073</v>
      </c>
      <c r="D24" s="19">
        <f t="shared" si="13"/>
        <v>4020</v>
      </c>
      <c r="E24" s="19">
        <f t="shared" si="13"/>
        <v>1873</v>
      </c>
      <c r="F24" s="19">
        <f t="shared" si="13"/>
        <v>2147</v>
      </c>
      <c r="G24" s="19">
        <f t="shared" si="13"/>
        <v>1053</v>
      </c>
      <c r="H24" s="19">
        <f t="shared" si="13"/>
        <v>593</v>
      </c>
      <c r="I24" s="19">
        <f t="shared" si="13"/>
        <v>460</v>
      </c>
    </row>
    <row r="25" spans="1:9" s="17" customFormat="1" ht="12" customHeight="1" x14ac:dyDescent="0.2">
      <c r="A25" s="240" t="s">
        <v>20</v>
      </c>
      <c r="B25" s="240"/>
      <c r="C25" s="19">
        <f t="shared" ref="C25:I25" si="14">C26+C27</f>
        <v>12248</v>
      </c>
      <c r="D25" s="19">
        <f t="shared" si="14"/>
        <v>10019</v>
      </c>
      <c r="E25" s="19">
        <f t="shared" si="14"/>
        <v>4797</v>
      </c>
      <c r="F25" s="19">
        <f t="shared" si="14"/>
        <v>5222</v>
      </c>
      <c r="G25" s="19">
        <f t="shared" si="14"/>
        <v>2229</v>
      </c>
      <c r="H25" s="19">
        <f t="shared" si="14"/>
        <v>1215</v>
      </c>
      <c r="I25" s="19">
        <f t="shared" si="14"/>
        <v>1014</v>
      </c>
    </row>
    <row r="26" spans="1:9" s="17" customFormat="1" ht="12" customHeight="1" x14ac:dyDescent="0.2">
      <c r="A26" s="26"/>
      <c r="B26" s="21" t="s">
        <v>21</v>
      </c>
      <c r="C26" s="19">
        <f t="shared" ref="C26:I26" si="15">C125+C129+C131+C139+C146+C150</f>
        <v>897</v>
      </c>
      <c r="D26" s="19">
        <f t="shared" si="15"/>
        <v>838</v>
      </c>
      <c r="E26" s="19">
        <f t="shared" si="15"/>
        <v>404</v>
      </c>
      <c r="F26" s="19">
        <f t="shared" si="15"/>
        <v>434</v>
      </c>
      <c r="G26" s="19">
        <f t="shared" si="15"/>
        <v>59</v>
      </c>
      <c r="H26" s="19">
        <f t="shared" si="15"/>
        <v>32</v>
      </c>
      <c r="I26" s="19">
        <f t="shared" si="15"/>
        <v>27</v>
      </c>
    </row>
    <row r="27" spans="1:9" s="17" customFormat="1" ht="12" customHeight="1" x14ac:dyDescent="0.2">
      <c r="A27" s="23"/>
      <c r="B27" s="21" t="s">
        <v>22</v>
      </c>
      <c r="C27" s="19">
        <f t="shared" ref="C27:I27" si="16">C130+C133+C136+C147</f>
        <v>11351</v>
      </c>
      <c r="D27" s="19">
        <f t="shared" si="16"/>
        <v>9181</v>
      </c>
      <c r="E27" s="19">
        <f t="shared" si="16"/>
        <v>4393</v>
      </c>
      <c r="F27" s="19">
        <f t="shared" si="16"/>
        <v>4788</v>
      </c>
      <c r="G27" s="19">
        <f t="shared" si="16"/>
        <v>2170</v>
      </c>
      <c r="H27" s="19">
        <f t="shared" si="16"/>
        <v>1183</v>
      </c>
      <c r="I27" s="19">
        <f t="shared" si="16"/>
        <v>987</v>
      </c>
    </row>
    <row r="28" spans="1:9" s="17" customFormat="1" ht="12" customHeight="1" x14ac:dyDescent="0.2">
      <c r="A28" s="240" t="s">
        <v>23</v>
      </c>
      <c r="B28" s="240"/>
      <c r="C28" s="19">
        <f t="shared" ref="C28:I28" si="17">C29+C30</f>
        <v>3786</v>
      </c>
      <c r="D28" s="19">
        <f t="shared" si="17"/>
        <v>3365</v>
      </c>
      <c r="E28" s="19">
        <f t="shared" si="17"/>
        <v>1599</v>
      </c>
      <c r="F28" s="19">
        <f t="shared" si="17"/>
        <v>1766</v>
      </c>
      <c r="G28" s="19">
        <f t="shared" si="17"/>
        <v>421</v>
      </c>
      <c r="H28" s="19">
        <f t="shared" si="17"/>
        <v>234</v>
      </c>
      <c r="I28" s="19">
        <f t="shared" si="17"/>
        <v>187</v>
      </c>
    </row>
    <row r="29" spans="1:9" s="17" customFormat="1" ht="12" customHeight="1" x14ac:dyDescent="0.2">
      <c r="A29" s="26"/>
      <c r="B29" s="21" t="s">
        <v>24</v>
      </c>
      <c r="C29" s="19">
        <f t="shared" ref="C29:I29" si="18">+C128</f>
        <v>1177</v>
      </c>
      <c r="D29" s="19">
        <f t="shared" si="18"/>
        <v>1059</v>
      </c>
      <c r="E29" s="19">
        <f t="shared" si="18"/>
        <v>505</v>
      </c>
      <c r="F29" s="19">
        <f t="shared" si="18"/>
        <v>554</v>
      </c>
      <c r="G29" s="19">
        <f t="shared" si="18"/>
        <v>118</v>
      </c>
      <c r="H29" s="19">
        <f t="shared" si="18"/>
        <v>66</v>
      </c>
      <c r="I29" s="19">
        <f t="shared" si="18"/>
        <v>52</v>
      </c>
    </row>
    <row r="30" spans="1:9" s="17" customFormat="1" ht="12" customHeight="1" x14ac:dyDescent="0.2">
      <c r="A30" s="23"/>
      <c r="B30" s="21" t="s">
        <v>25</v>
      </c>
      <c r="C30" s="19">
        <f t="shared" ref="C30:I30" si="19">C148</f>
        <v>2609</v>
      </c>
      <c r="D30" s="19">
        <f t="shared" si="19"/>
        <v>2306</v>
      </c>
      <c r="E30" s="19">
        <f t="shared" si="19"/>
        <v>1094</v>
      </c>
      <c r="F30" s="19">
        <f t="shared" si="19"/>
        <v>1212</v>
      </c>
      <c r="G30" s="19">
        <f t="shared" si="19"/>
        <v>303</v>
      </c>
      <c r="H30" s="19">
        <f t="shared" si="19"/>
        <v>168</v>
      </c>
      <c r="I30" s="19">
        <f t="shared" si="19"/>
        <v>135</v>
      </c>
    </row>
    <row r="31" spans="1:9" s="17" customFormat="1" ht="12" customHeight="1" x14ac:dyDescent="0.2">
      <c r="A31" s="240" t="s">
        <v>26</v>
      </c>
      <c r="B31" s="240"/>
      <c r="C31" s="19">
        <f t="shared" ref="C31:I31" si="20">C134+C135+C141+C143+C149</f>
        <v>730</v>
      </c>
      <c r="D31" s="19">
        <f t="shared" si="20"/>
        <v>675</v>
      </c>
      <c r="E31" s="19">
        <f t="shared" si="20"/>
        <v>344</v>
      </c>
      <c r="F31" s="19">
        <f t="shared" si="20"/>
        <v>331</v>
      </c>
      <c r="G31" s="19">
        <f t="shared" si="20"/>
        <v>55</v>
      </c>
      <c r="H31" s="19">
        <f t="shared" si="20"/>
        <v>34</v>
      </c>
      <c r="I31" s="19">
        <f t="shared" si="20"/>
        <v>21</v>
      </c>
    </row>
    <row r="32" spans="1:9" s="17" customFormat="1" ht="12" customHeight="1" x14ac:dyDescent="0.2">
      <c r="A32" s="240" t="s">
        <v>346</v>
      </c>
      <c r="B32" s="240"/>
      <c r="C32" s="19">
        <f t="shared" ref="C32:I32" si="21">C33+C34+C35</f>
        <v>5967</v>
      </c>
      <c r="D32" s="19">
        <f t="shared" si="21"/>
        <v>5305</v>
      </c>
      <c r="E32" s="19">
        <f t="shared" si="21"/>
        <v>2597</v>
      </c>
      <c r="F32" s="19">
        <f t="shared" si="21"/>
        <v>2708</v>
      </c>
      <c r="G32" s="19">
        <f t="shared" si="21"/>
        <v>662</v>
      </c>
      <c r="H32" s="19">
        <f t="shared" si="21"/>
        <v>380</v>
      </c>
      <c r="I32" s="19">
        <f t="shared" si="21"/>
        <v>282</v>
      </c>
    </row>
    <row r="33" spans="1:9" s="17" customFormat="1" ht="12" customHeight="1" x14ac:dyDescent="0.2">
      <c r="A33" s="26"/>
      <c r="B33" s="21" t="s">
        <v>28</v>
      </c>
      <c r="C33" s="19">
        <f t="shared" ref="C33:I33" si="22">C158</f>
        <v>563</v>
      </c>
      <c r="D33" s="19">
        <f t="shared" si="22"/>
        <v>530</v>
      </c>
      <c r="E33" s="19">
        <f t="shared" si="22"/>
        <v>266</v>
      </c>
      <c r="F33" s="19">
        <f t="shared" si="22"/>
        <v>264</v>
      </c>
      <c r="G33" s="19">
        <f t="shared" si="22"/>
        <v>33</v>
      </c>
      <c r="H33" s="19">
        <f t="shared" si="22"/>
        <v>25</v>
      </c>
      <c r="I33" s="19">
        <f t="shared" si="22"/>
        <v>8</v>
      </c>
    </row>
    <row r="34" spans="1:9" s="17" customFormat="1" ht="12" customHeight="1" x14ac:dyDescent="0.2">
      <c r="A34" s="20"/>
      <c r="B34" s="21" t="s">
        <v>29</v>
      </c>
      <c r="C34" s="19">
        <f t="shared" ref="C34:I34" si="23">C154+C155+C156+C159</f>
        <v>219</v>
      </c>
      <c r="D34" s="19">
        <f t="shared" si="23"/>
        <v>192</v>
      </c>
      <c r="E34" s="19">
        <f t="shared" si="23"/>
        <v>104</v>
      </c>
      <c r="F34" s="19">
        <f t="shared" si="23"/>
        <v>88</v>
      </c>
      <c r="G34" s="19">
        <f t="shared" si="23"/>
        <v>27</v>
      </c>
      <c r="H34" s="19">
        <f t="shared" si="23"/>
        <v>15</v>
      </c>
      <c r="I34" s="19">
        <f t="shared" si="23"/>
        <v>12</v>
      </c>
    </row>
    <row r="35" spans="1:9" s="17" customFormat="1" ht="12" customHeight="1" x14ac:dyDescent="0.2">
      <c r="A35" s="20"/>
      <c r="B35" s="27" t="s">
        <v>347</v>
      </c>
      <c r="C35" s="25">
        <f t="shared" ref="C35:I35" si="24">C153+C157+C160</f>
        <v>5185</v>
      </c>
      <c r="D35" s="25">
        <f t="shared" si="24"/>
        <v>4583</v>
      </c>
      <c r="E35" s="25">
        <f t="shared" si="24"/>
        <v>2227</v>
      </c>
      <c r="F35" s="25">
        <f t="shared" si="24"/>
        <v>2356</v>
      </c>
      <c r="G35" s="25">
        <f t="shared" si="24"/>
        <v>602</v>
      </c>
      <c r="H35" s="25">
        <f t="shared" si="24"/>
        <v>340</v>
      </c>
      <c r="I35" s="25">
        <f t="shared" si="24"/>
        <v>262</v>
      </c>
    </row>
    <row r="36" spans="1:9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15" customFormat="1" ht="12" customHeight="1" x14ac:dyDescent="0.2">
      <c r="A37" s="243" t="s">
        <v>31</v>
      </c>
      <c r="B37" s="243"/>
      <c r="C37" s="16">
        <f t="shared" ref="C37:I37" si="25">C38+C39</f>
        <v>48345</v>
      </c>
      <c r="D37" s="16">
        <f t="shared" si="25"/>
        <v>35194</v>
      </c>
      <c r="E37" s="16">
        <f t="shared" si="25"/>
        <v>16521</v>
      </c>
      <c r="F37" s="16">
        <f t="shared" si="25"/>
        <v>18673</v>
      </c>
      <c r="G37" s="16">
        <f t="shared" si="25"/>
        <v>13151</v>
      </c>
      <c r="H37" s="16">
        <f t="shared" si="25"/>
        <v>6914</v>
      </c>
      <c r="I37" s="16">
        <f t="shared" si="25"/>
        <v>6237</v>
      </c>
    </row>
    <row r="38" spans="1:9" s="17" customFormat="1" ht="12" customHeight="1" x14ac:dyDescent="0.2">
      <c r="A38" s="240" t="s">
        <v>32</v>
      </c>
      <c r="B38" s="240"/>
      <c r="C38" s="19">
        <f t="shared" ref="C38:I38" si="26">C163+C164+C166+C167+C169+C172+C174+C175+C178+C179</f>
        <v>42660</v>
      </c>
      <c r="D38" s="19">
        <f t="shared" si="26"/>
        <v>31305</v>
      </c>
      <c r="E38" s="19">
        <f t="shared" si="26"/>
        <v>14618</v>
      </c>
      <c r="F38" s="19">
        <f t="shared" si="26"/>
        <v>16687</v>
      </c>
      <c r="G38" s="19">
        <f t="shared" si="26"/>
        <v>11355</v>
      </c>
      <c r="H38" s="19">
        <f t="shared" si="26"/>
        <v>5963</v>
      </c>
      <c r="I38" s="19">
        <f t="shared" si="26"/>
        <v>5392</v>
      </c>
    </row>
    <row r="39" spans="1:9" s="17" customFormat="1" ht="12" customHeight="1" x14ac:dyDescent="0.2">
      <c r="A39" s="244" t="s">
        <v>33</v>
      </c>
      <c r="B39" s="244"/>
      <c r="C39" s="25">
        <f t="shared" ref="C39:I39" si="27">+C165+C170+C177</f>
        <v>5685</v>
      </c>
      <c r="D39" s="25">
        <f t="shared" si="27"/>
        <v>3889</v>
      </c>
      <c r="E39" s="25">
        <f t="shared" si="27"/>
        <v>1903</v>
      </c>
      <c r="F39" s="25">
        <f t="shared" si="27"/>
        <v>1986</v>
      </c>
      <c r="G39" s="25">
        <f t="shared" si="27"/>
        <v>1796</v>
      </c>
      <c r="H39" s="25">
        <f t="shared" si="27"/>
        <v>951</v>
      </c>
      <c r="I39" s="25">
        <f t="shared" si="27"/>
        <v>845</v>
      </c>
    </row>
    <row r="40" spans="1:9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15" customFormat="1" ht="12" customHeight="1" x14ac:dyDescent="0.2">
      <c r="A41" s="243" t="s">
        <v>34</v>
      </c>
      <c r="B41" s="243"/>
      <c r="C41" s="16">
        <f t="shared" ref="C41:I41" si="28">C42+C43+C46</f>
        <v>144102</v>
      </c>
      <c r="D41" s="16">
        <f t="shared" si="28"/>
        <v>99445</v>
      </c>
      <c r="E41" s="16">
        <f t="shared" si="28"/>
        <v>46133</v>
      </c>
      <c r="F41" s="16">
        <f t="shared" si="28"/>
        <v>53312</v>
      </c>
      <c r="G41" s="16">
        <f t="shared" si="28"/>
        <v>44657</v>
      </c>
      <c r="H41" s="16">
        <f t="shared" si="28"/>
        <v>23608</v>
      </c>
      <c r="I41" s="16">
        <f t="shared" si="28"/>
        <v>21049</v>
      </c>
    </row>
    <row r="42" spans="1:9" s="17" customFormat="1" ht="12" customHeight="1" x14ac:dyDescent="0.2">
      <c r="A42" s="240" t="s">
        <v>35</v>
      </c>
      <c r="B42" s="240"/>
      <c r="C42" s="19">
        <f t="shared" ref="C42:I42" si="29">C81+C82+C85+C86+C88+C90+C92+C93+C97+C99+C104+C105+C109+C112+C115+C117+C120+C121</f>
        <v>97807</v>
      </c>
      <c r="D42" s="19">
        <f t="shared" si="29"/>
        <v>62558</v>
      </c>
      <c r="E42" s="19">
        <f t="shared" si="29"/>
        <v>28685</v>
      </c>
      <c r="F42" s="19">
        <f t="shared" si="29"/>
        <v>33873</v>
      </c>
      <c r="G42" s="19">
        <f t="shared" si="29"/>
        <v>35249</v>
      </c>
      <c r="H42" s="19">
        <f t="shared" si="29"/>
        <v>18344</v>
      </c>
      <c r="I42" s="19">
        <f t="shared" si="29"/>
        <v>16905</v>
      </c>
    </row>
    <row r="43" spans="1:9" s="17" customFormat="1" ht="12" customHeight="1" x14ac:dyDescent="0.2">
      <c r="A43" s="240" t="s">
        <v>36</v>
      </c>
      <c r="B43" s="240"/>
      <c r="C43" s="19">
        <f t="shared" ref="C43:I43" si="30">C44+C45</f>
        <v>23041</v>
      </c>
      <c r="D43" s="19">
        <f t="shared" si="30"/>
        <v>18891</v>
      </c>
      <c r="E43" s="19">
        <f t="shared" si="30"/>
        <v>9145</v>
      </c>
      <c r="F43" s="19">
        <f t="shared" si="30"/>
        <v>9746</v>
      </c>
      <c r="G43" s="19">
        <f t="shared" si="30"/>
        <v>4150</v>
      </c>
      <c r="H43" s="19">
        <f t="shared" si="30"/>
        <v>2393</v>
      </c>
      <c r="I43" s="19">
        <f t="shared" si="30"/>
        <v>1757</v>
      </c>
    </row>
    <row r="44" spans="1:9" s="17" customFormat="1" ht="12" customHeight="1" x14ac:dyDescent="0.2">
      <c r="A44" s="27"/>
      <c r="B44" s="21" t="s">
        <v>37</v>
      </c>
      <c r="C44" s="19">
        <f t="shared" ref="C44:I44" si="31">C75+C102+C91+C171+C95+C100+C118</f>
        <v>13344</v>
      </c>
      <c r="D44" s="19">
        <f t="shared" si="31"/>
        <v>10441</v>
      </c>
      <c r="E44" s="19">
        <f t="shared" si="31"/>
        <v>5047</v>
      </c>
      <c r="F44" s="19">
        <f t="shared" si="31"/>
        <v>5394</v>
      </c>
      <c r="G44" s="19">
        <f t="shared" si="31"/>
        <v>2903</v>
      </c>
      <c r="H44" s="19">
        <f t="shared" si="31"/>
        <v>1730</v>
      </c>
      <c r="I44" s="19">
        <f t="shared" si="31"/>
        <v>1173</v>
      </c>
    </row>
    <row r="45" spans="1:9" s="17" customFormat="1" ht="12" customHeight="1" x14ac:dyDescent="0.2">
      <c r="A45" s="27"/>
      <c r="B45" s="21" t="s">
        <v>38</v>
      </c>
      <c r="C45" s="19">
        <f t="shared" ref="C45:I45" si="32">C83+C108+C110</f>
        <v>9697</v>
      </c>
      <c r="D45" s="19">
        <f t="shared" si="32"/>
        <v>8450</v>
      </c>
      <c r="E45" s="19">
        <f t="shared" si="32"/>
        <v>4098</v>
      </c>
      <c r="F45" s="19">
        <f t="shared" si="32"/>
        <v>4352</v>
      </c>
      <c r="G45" s="19">
        <f t="shared" si="32"/>
        <v>1247</v>
      </c>
      <c r="H45" s="19">
        <f t="shared" si="32"/>
        <v>663</v>
      </c>
      <c r="I45" s="19">
        <f t="shared" si="32"/>
        <v>584</v>
      </c>
    </row>
    <row r="46" spans="1:9" s="17" customFormat="1" ht="12" customHeight="1" x14ac:dyDescent="0.2">
      <c r="A46" s="240" t="s">
        <v>40</v>
      </c>
      <c r="B46" s="240"/>
      <c r="C46" s="19">
        <f t="shared" ref="C46:I46" si="33">C47+C48+C49</f>
        <v>23254</v>
      </c>
      <c r="D46" s="19">
        <f t="shared" si="33"/>
        <v>17996</v>
      </c>
      <c r="E46" s="19">
        <f t="shared" si="33"/>
        <v>8303</v>
      </c>
      <c r="F46" s="19">
        <f t="shared" si="33"/>
        <v>9693</v>
      </c>
      <c r="G46" s="19">
        <f t="shared" si="33"/>
        <v>5258</v>
      </c>
      <c r="H46" s="19">
        <f t="shared" si="33"/>
        <v>2871</v>
      </c>
      <c r="I46" s="19">
        <f t="shared" si="33"/>
        <v>2387</v>
      </c>
    </row>
    <row r="47" spans="1:9" s="17" customFormat="1" ht="12" customHeight="1" x14ac:dyDescent="0.2">
      <c r="A47" s="27"/>
      <c r="B47" s="21" t="s">
        <v>41</v>
      </c>
      <c r="C47" s="19">
        <f t="shared" ref="C47:I47" si="34">+C71+C72+C80+C101</f>
        <v>2734</v>
      </c>
      <c r="D47" s="19">
        <f t="shared" si="34"/>
        <v>2410</v>
      </c>
      <c r="E47" s="19">
        <f t="shared" si="34"/>
        <v>1149</v>
      </c>
      <c r="F47" s="19">
        <f t="shared" si="34"/>
        <v>1261</v>
      </c>
      <c r="G47" s="19">
        <f t="shared" si="34"/>
        <v>324</v>
      </c>
      <c r="H47" s="19">
        <f t="shared" si="34"/>
        <v>182</v>
      </c>
      <c r="I47" s="19">
        <f t="shared" si="34"/>
        <v>142</v>
      </c>
    </row>
    <row r="48" spans="1:9" s="17" customFormat="1" ht="12" customHeight="1" x14ac:dyDescent="0.2">
      <c r="A48" s="27"/>
      <c r="B48" s="21" t="s">
        <v>42</v>
      </c>
      <c r="C48" s="19">
        <f t="shared" ref="C48:I48" si="35">C74+C76+C87+C89+C103+C107+C113+C116</f>
        <v>6172</v>
      </c>
      <c r="D48" s="19">
        <f t="shared" si="35"/>
        <v>5120</v>
      </c>
      <c r="E48" s="19">
        <f t="shared" si="35"/>
        <v>2423</v>
      </c>
      <c r="F48" s="19">
        <f t="shared" si="35"/>
        <v>2697</v>
      </c>
      <c r="G48" s="19">
        <f t="shared" si="35"/>
        <v>1052</v>
      </c>
      <c r="H48" s="19">
        <f t="shared" si="35"/>
        <v>571</v>
      </c>
      <c r="I48" s="19">
        <f t="shared" si="35"/>
        <v>481</v>
      </c>
    </row>
    <row r="49" spans="1:9" s="17" customFormat="1" ht="12" customHeight="1" x14ac:dyDescent="0.2">
      <c r="A49" s="27"/>
      <c r="B49" s="27" t="s">
        <v>43</v>
      </c>
      <c r="C49" s="25">
        <f t="shared" ref="C49:I49" si="36">C70+C77+C84+C94+C106+C111+C119</f>
        <v>14348</v>
      </c>
      <c r="D49" s="25">
        <f t="shared" si="36"/>
        <v>10466</v>
      </c>
      <c r="E49" s="25">
        <f t="shared" si="36"/>
        <v>4731</v>
      </c>
      <c r="F49" s="25">
        <f t="shared" si="36"/>
        <v>5735</v>
      </c>
      <c r="G49" s="25">
        <f t="shared" si="36"/>
        <v>3882</v>
      </c>
      <c r="H49" s="25">
        <f t="shared" si="36"/>
        <v>2118</v>
      </c>
      <c r="I49" s="25">
        <f t="shared" si="36"/>
        <v>1764</v>
      </c>
    </row>
    <row r="50" spans="1:9" s="17" customFormat="1" ht="12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s="15" customFormat="1" ht="12" customHeight="1" x14ac:dyDescent="0.2">
      <c r="A51" s="243" t="s">
        <v>44</v>
      </c>
      <c r="B51" s="243"/>
      <c r="C51" s="16">
        <f t="shared" ref="C51:I51" si="37">C52+C53+C54</f>
        <v>55485</v>
      </c>
      <c r="D51" s="16">
        <f t="shared" si="37"/>
        <v>42249</v>
      </c>
      <c r="E51" s="16">
        <f t="shared" si="37"/>
        <v>19954</v>
      </c>
      <c r="F51" s="16">
        <f t="shared" si="37"/>
        <v>22295</v>
      </c>
      <c r="G51" s="16">
        <f t="shared" si="37"/>
        <v>13236</v>
      </c>
      <c r="H51" s="16">
        <f t="shared" si="37"/>
        <v>7057</v>
      </c>
      <c r="I51" s="16">
        <f t="shared" si="37"/>
        <v>6179</v>
      </c>
    </row>
    <row r="52" spans="1:9" s="17" customFormat="1" ht="12" customHeight="1" x14ac:dyDescent="0.2">
      <c r="A52" s="240" t="s">
        <v>45</v>
      </c>
      <c r="B52" s="240"/>
      <c r="C52" s="19">
        <f t="shared" ref="C52:I52" si="38">C57+C60+C63+C67</f>
        <v>19340</v>
      </c>
      <c r="D52" s="19">
        <f t="shared" si="38"/>
        <v>13372</v>
      </c>
      <c r="E52" s="19">
        <f t="shared" si="38"/>
        <v>6171</v>
      </c>
      <c r="F52" s="19">
        <f t="shared" si="38"/>
        <v>7201</v>
      </c>
      <c r="G52" s="19">
        <f t="shared" si="38"/>
        <v>5968</v>
      </c>
      <c r="H52" s="19">
        <f t="shared" si="38"/>
        <v>3166</v>
      </c>
      <c r="I52" s="19">
        <f t="shared" si="38"/>
        <v>2802</v>
      </c>
    </row>
    <row r="53" spans="1:9" s="17" customFormat="1" ht="12" customHeight="1" x14ac:dyDescent="0.2">
      <c r="A53" s="240" t="s">
        <v>46</v>
      </c>
      <c r="B53" s="240"/>
      <c r="C53" s="19">
        <f t="shared" ref="C53:I53" si="39">C73+C78+C79+C61+C62+C96+C98+C64+C65+C114+C66</f>
        <v>32110</v>
      </c>
      <c r="D53" s="19">
        <f t="shared" si="39"/>
        <v>25289</v>
      </c>
      <c r="E53" s="19">
        <f t="shared" si="39"/>
        <v>12046</v>
      </c>
      <c r="F53" s="19">
        <f t="shared" si="39"/>
        <v>13243</v>
      </c>
      <c r="G53" s="19">
        <f t="shared" si="39"/>
        <v>6821</v>
      </c>
      <c r="H53" s="19">
        <f t="shared" si="39"/>
        <v>3645</v>
      </c>
      <c r="I53" s="19">
        <f t="shared" si="39"/>
        <v>3176</v>
      </c>
    </row>
    <row r="54" spans="1:9" s="17" customFormat="1" ht="12" customHeight="1" x14ac:dyDescent="0.2">
      <c r="A54" s="244" t="s">
        <v>47</v>
      </c>
      <c r="B54" s="244"/>
      <c r="C54" s="25">
        <f t="shared" ref="C54:I54" si="40">C59+C58</f>
        <v>4035</v>
      </c>
      <c r="D54" s="25">
        <f t="shared" si="40"/>
        <v>3588</v>
      </c>
      <c r="E54" s="25">
        <f t="shared" si="40"/>
        <v>1737</v>
      </c>
      <c r="F54" s="25">
        <f t="shared" si="40"/>
        <v>1851</v>
      </c>
      <c r="G54" s="25">
        <f t="shared" si="40"/>
        <v>447</v>
      </c>
      <c r="H54" s="25">
        <f t="shared" si="40"/>
        <v>246</v>
      </c>
      <c r="I54" s="25">
        <f t="shared" si="40"/>
        <v>201</v>
      </c>
    </row>
    <row r="55" spans="1:9" s="17" customFormat="1" ht="12" customHeight="1" x14ac:dyDescent="0.2">
      <c r="A55" s="22"/>
      <c r="B55" s="28"/>
      <c r="C55" s="29"/>
      <c r="D55" s="29"/>
      <c r="E55" s="29"/>
      <c r="F55" s="29"/>
      <c r="G55" s="29"/>
      <c r="H55" s="29"/>
      <c r="I55" s="29"/>
    </row>
    <row r="56" spans="1:9" s="17" customFormat="1" ht="12" customHeight="1" x14ac:dyDescent="0.2">
      <c r="A56" s="243" t="s">
        <v>48</v>
      </c>
      <c r="B56" s="243"/>
      <c r="C56" s="14">
        <v>50357</v>
      </c>
      <c r="D56" s="14">
        <v>38397</v>
      </c>
      <c r="E56" s="14">
        <v>18097</v>
      </c>
      <c r="F56" s="14">
        <v>20300</v>
      </c>
      <c r="G56" s="14">
        <v>11960</v>
      </c>
      <c r="H56" s="14">
        <v>6355</v>
      </c>
      <c r="I56" s="14">
        <v>5605</v>
      </c>
    </row>
    <row r="57" spans="1:9" s="17" customFormat="1" ht="12" customHeight="1" x14ac:dyDescent="0.2">
      <c r="A57" s="240" t="s">
        <v>49</v>
      </c>
      <c r="B57" s="240"/>
      <c r="C57" s="19">
        <v>3359</v>
      </c>
      <c r="D57" s="19">
        <v>2580</v>
      </c>
      <c r="E57" s="19">
        <v>1226</v>
      </c>
      <c r="F57" s="19">
        <v>1354</v>
      </c>
      <c r="G57" s="19">
        <v>779</v>
      </c>
      <c r="H57" s="19">
        <v>420</v>
      </c>
      <c r="I57" s="19">
        <v>359</v>
      </c>
    </row>
    <row r="58" spans="1:9" s="17" customFormat="1" ht="12" customHeight="1" x14ac:dyDescent="0.2">
      <c r="A58" s="240" t="s">
        <v>51</v>
      </c>
      <c r="B58" s="240"/>
      <c r="C58" s="19">
        <v>1966</v>
      </c>
      <c r="D58" s="19">
        <v>1776</v>
      </c>
      <c r="E58" s="19">
        <v>854</v>
      </c>
      <c r="F58" s="19">
        <v>922</v>
      </c>
      <c r="G58" s="19">
        <v>190</v>
      </c>
      <c r="H58" s="19">
        <v>101</v>
      </c>
      <c r="I58" s="19">
        <v>89</v>
      </c>
    </row>
    <row r="59" spans="1:9" s="17" customFormat="1" ht="12" customHeight="1" x14ac:dyDescent="0.2">
      <c r="A59" s="240" t="s">
        <v>52</v>
      </c>
      <c r="B59" s="240"/>
      <c r="C59" s="19">
        <v>2069</v>
      </c>
      <c r="D59" s="19">
        <v>1812</v>
      </c>
      <c r="E59" s="19">
        <v>883</v>
      </c>
      <c r="F59" s="19">
        <v>929</v>
      </c>
      <c r="G59" s="19">
        <v>257</v>
      </c>
      <c r="H59" s="19">
        <v>145</v>
      </c>
      <c r="I59" s="19">
        <v>112</v>
      </c>
    </row>
    <row r="60" spans="1:9" s="17" customFormat="1" ht="12" customHeight="1" x14ac:dyDescent="0.2">
      <c r="A60" s="240" t="s">
        <v>53</v>
      </c>
      <c r="B60" s="240"/>
      <c r="C60" s="19">
        <v>8074</v>
      </c>
      <c r="D60" s="19">
        <v>4867</v>
      </c>
      <c r="E60" s="19">
        <v>2198</v>
      </c>
      <c r="F60" s="19">
        <v>2669</v>
      </c>
      <c r="G60" s="19">
        <v>3207</v>
      </c>
      <c r="H60" s="19">
        <v>1714</v>
      </c>
      <c r="I60" s="19">
        <v>1493</v>
      </c>
    </row>
    <row r="61" spans="1:9" s="17" customFormat="1" ht="12" customHeight="1" x14ac:dyDescent="0.2">
      <c r="A61" s="240" t="s">
        <v>54</v>
      </c>
      <c r="B61" s="240"/>
      <c r="C61" s="19">
        <v>2750</v>
      </c>
      <c r="D61" s="19">
        <v>2220</v>
      </c>
      <c r="E61" s="19">
        <v>1067</v>
      </c>
      <c r="F61" s="19">
        <v>1153</v>
      </c>
      <c r="G61" s="19">
        <v>530</v>
      </c>
      <c r="H61" s="19">
        <v>296</v>
      </c>
      <c r="I61" s="19">
        <v>234</v>
      </c>
    </row>
    <row r="62" spans="1:9" s="17" customFormat="1" ht="12" customHeight="1" x14ac:dyDescent="0.2">
      <c r="A62" s="240" t="s">
        <v>56</v>
      </c>
      <c r="B62" s="240"/>
      <c r="C62" s="19">
        <v>14789</v>
      </c>
      <c r="D62" s="19">
        <v>11586</v>
      </c>
      <c r="E62" s="19">
        <v>5481</v>
      </c>
      <c r="F62" s="19">
        <v>6105</v>
      </c>
      <c r="G62" s="19">
        <v>3203</v>
      </c>
      <c r="H62" s="19">
        <v>1655</v>
      </c>
      <c r="I62" s="19">
        <v>1548</v>
      </c>
    </row>
    <row r="63" spans="1:9" s="17" customFormat="1" ht="12" customHeight="1" x14ac:dyDescent="0.2">
      <c r="A63" s="240" t="s">
        <v>58</v>
      </c>
      <c r="B63" s="240"/>
      <c r="C63" s="19">
        <v>4631</v>
      </c>
      <c r="D63" s="19">
        <v>3537</v>
      </c>
      <c r="E63" s="19">
        <v>1644</v>
      </c>
      <c r="F63" s="19">
        <v>1893</v>
      </c>
      <c r="G63" s="19">
        <v>1094</v>
      </c>
      <c r="H63" s="19">
        <v>558</v>
      </c>
      <c r="I63" s="19">
        <v>536</v>
      </c>
    </row>
    <row r="64" spans="1:9" s="17" customFormat="1" ht="12" customHeight="1" x14ac:dyDescent="0.2">
      <c r="A64" s="240" t="s">
        <v>59</v>
      </c>
      <c r="B64" s="240"/>
      <c r="C64" s="19">
        <v>2402</v>
      </c>
      <c r="D64" s="19">
        <v>2022</v>
      </c>
      <c r="E64" s="19">
        <v>957</v>
      </c>
      <c r="F64" s="19">
        <v>1065</v>
      </c>
      <c r="G64" s="19">
        <v>380</v>
      </c>
      <c r="H64" s="19">
        <v>206</v>
      </c>
      <c r="I64" s="19">
        <v>174</v>
      </c>
    </row>
    <row r="65" spans="1:9" s="17" customFormat="1" ht="12" customHeight="1" x14ac:dyDescent="0.2">
      <c r="A65" s="240" t="s">
        <v>60</v>
      </c>
      <c r="B65" s="240"/>
      <c r="C65" s="19">
        <v>2581</v>
      </c>
      <c r="D65" s="19">
        <v>2127</v>
      </c>
      <c r="E65" s="19">
        <v>1019</v>
      </c>
      <c r="F65" s="19">
        <v>1108</v>
      </c>
      <c r="G65" s="19">
        <v>454</v>
      </c>
      <c r="H65" s="19">
        <v>248</v>
      </c>
      <c r="I65" s="19">
        <v>206</v>
      </c>
    </row>
    <row r="66" spans="1:9" s="17" customFormat="1" ht="12" customHeight="1" x14ac:dyDescent="0.2">
      <c r="A66" s="240" t="s">
        <v>61</v>
      </c>
      <c r="B66" s="240"/>
      <c r="C66" s="19">
        <v>4460</v>
      </c>
      <c r="D66" s="19">
        <v>3482</v>
      </c>
      <c r="E66" s="19">
        <v>1665</v>
      </c>
      <c r="F66" s="19">
        <v>1817</v>
      </c>
      <c r="G66" s="19">
        <v>978</v>
      </c>
      <c r="H66" s="19">
        <v>538</v>
      </c>
      <c r="I66" s="19">
        <v>440</v>
      </c>
    </row>
    <row r="67" spans="1:9" s="17" customFormat="1" ht="12" customHeight="1" x14ac:dyDescent="0.2">
      <c r="A67" s="244" t="s">
        <v>62</v>
      </c>
      <c r="B67" s="244"/>
      <c r="C67" s="25">
        <v>3276</v>
      </c>
      <c r="D67" s="25">
        <v>2388</v>
      </c>
      <c r="E67" s="25">
        <v>1103</v>
      </c>
      <c r="F67" s="25">
        <v>1285</v>
      </c>
      <c r="G67" s="25">
        <v>888</v>
      </c>
      <c r="H67" s="25">
        <v>474</v>
      </c>
      <c r="I67" s="25">
        <v>414</v>
      </c>
    </row>
    <row r="68" spans="1:9" s="17" customFormat="1" ht="1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s="17" customFormat="1" ht="12" customHeight="1" x14ac:dyDescent="0.2">
      <c r="A69" s="243" t="s">
        <v>63</v>
      </c>
      <c r="B69" s="243"/>
      <c r="C69" s="16">
        <v>148833</v>
      </c>
      <c r="D69" s="16">
        <v>102932</v>
      </c>
      <c r="E69" s="16">
        <v>47798</v>
      </c>
      <c r="F69" s="16">
        <v>55134</v>
      </c>
      <c r="G69" s="16">
        <v>45901</v>
      </c>
      <c r="H69" s="16">
        <v>24293</v>
      </c>
      <c r="I69" s="16">
        <v>21608</v>
      </c>
    </row>
    <row r="70" spans="1:9" s="17" customFormat="1" ht="12" customHeight="1" x14ac:dyDescent="0.2">
      <c r="A70" s="240" t="s">
        <v>64</v>
      </c>
      <c r="B70" s="240"/>
      <c r="C70" s="19">
        <v>4304</v>
      </c>
      <c r="D70" s="19">
        <v>2912</v>
      </c>
      <c r="E70" s="19">
        <v>1305</v>
      </c>
      <c r="F70" s="19">
        <v>1607</v>
      </c>
      <c r="G70" s="19">
        <v>1392</v>
      </c>
      <c r="H70" s="19">
        <v>737</v>
      </c>
      <c r="I70" s="19">
        <v>655</v>
      </c>
    </row>
    <row r="71" spans="1:9" s="17" customFormat="1" ht="12" customHeight="1" x14ac:dyDescent="0.2">
      <c r="A71" s="240" t="s">
        <v>65</v>
      </c>
      <c r="B71" s="240"/>
      <c r="C71" s="19">
        <v>1373</v>
      </c>
      <c r="D71" s="19">
        <v>1266</v>
      </c>
      <c r="E71" s="19">
        <v>608</v>
      </c>
      <c r="F71" s="19">
        <v>658</v>
      </c>
      <c r="G71" s="19">
        <v>107</v>
      </c>
      <c r="H71" s="19">
        <v>67</v>
      </c>
      <c r="I71" s="19">
        <v>40</v>
      </c>
    </row>
    <row r="72" spans="1:9" s="17" customFormat="1" ht="12" customHeight="1" x14ac:dyDescent="0.2">
      <c r="A72" s="240" t="s">
        <v>66</v>
      </c>
      <c r="B72" s="240"/>
      <c r="C72" s="19">
        <v>325</v>
      </c>
      <c r="D72" s="19">
        <v>277</v>
      </c>
      <c r="E72" s="19">
        <v>126</v>
      </c>
      <c r="F72" s="19">
        <v>151</v>
      </c>
      <c r="G72" s="19">
        <v>48</v>
      </c>
      <c r="H72" s="19">
        <v>27</v>
      </c>
      <c r="I72" s="19">
        <v>21</v>
      </c>
    </row>
    <row r="73" spans="1:9" s="17" customFormat="1" ht="12" customHeight="1" x14ac:dyDescent="0.2">
      <c r="A73" s="240" t="s">
        <v>67</v>
      </c>
      <c r="B73" s="240"/>
      <c r="C73" s="19">
        <v>960</v>
      </c>
      <c r="D73" s="19">
        <v>833</v>
      </c>
      <c r="E73" s="19">
        <v>396</v>
      </c>
      <c r="F73" s="19">
        <v>437</v>
      </c>
      <c r="G73" s="19">
        <v>127</v>
      </c>
      <c r="H73" s="19">
        <v>72</v>
      </c>
      <c r="I73" s="19">
        <v>55</v>
      </c>
    </row>
    <row r="74" spans="1:9" s="17" customFormat="1" ht="12" customHeight="1" x14ac:dyDescent="0.2">
      <c r="A74" s="240" t="s">
        <v>68</v>
      </c>
      <c r="B74" s="240"/>
      <c r="C74" s="19">
        <v>297</v>
      </c>
      <c r="D74" s="19">
        <v>253</v>
      </c>
      <c r="E74" s="19">
        <v>116</v>
      </c>
      <c r="F74" s="19">
        <v>137</v>
      </c>
      <c r="G74" s="19">
        <v>44</v>
      </c>
      <c r="H74" s="19">
        <v>25</v>
      </c>
      <c r="I74" s="19">
        <v>19</v>
      </c>
    </row>
    <row r="75" spans="1:9" s="17" customFormat="1" ht="12" customHeight="1" x14ac:dyDescent="0.2">
      <c r="A75" s="240" t="s">
        <v>69</v>
      </c>
      <c r="B75" s="240"/>
      <c r="C75" s="19">
        <v>1529</v>
      </c>
      <c r="D75" s="19">
        <v>1255</v>
      </c>
      <c r="E75" s="19">
        <v>601</v>
      </c>
      <c r="F75" s="19">
        <v>654</v>
      </c>
      <c r="G75" s="19">
        <v>274</v>
      </c>
      <c r="H75" s="19">
        <v>165</v>
      </c>
      <c r="I75" s="19">
        <v>109</v>
      </c>
    </row>
    <row r="76" spans="1:9" s="17" customFormat="1" ht="12" customHeight="1" x14ac:dyDescent="0.2">
      <c r="A76" s="240" t="s">
        <v>70</v>
      </c>
      <c r="B76" s="240"/>
      <c r="C76" s="19">
        <v>639</v>
      </c>
      <c r="D76" s="19">
        <v>566</v>
      </c>
      <c r="E76" s="19">
        <v>285</v>
      </c>
      <c r="F76" s="19">
        <v>281</v>
      </c>
      <c r="G76" s="19">
        <v>73</v>
      </c>
      <c r="H76" s="19">
        <v>41</v>
      </c>
      <c r="I76" s="19">
        <v>32</v>
      </c>
    </row>
    <row r="77" spans="1:9" s="17" customFormat="1" ht="12" customHeight="1" x14ac:dyDescent="0.2">
      <c r="A77" s="240" t="s">
        <v>71</v>
      </c>
      <c r="B77" s="240"/>
      <c r="C77" s="19">
        <v>2560</v>
      </c>
      <c r="D77" s="19">
        <v>2035</v>
      </c>
      <c r="E77" s="19">
        <v>935</v>
      </c>
      <c r="F77" s="19">
        <v>1100</v>
      </c>
      <c r="G77" s="19">
        <v>525</v>
      </c>
      <c r="H77" s="19">
        <v>304</v>
      </c>
      <c r="I77" s="19">
        <v>221</v>
      </c>
    </row>
    <row r="78" spans="1:9" s="17" customFormat="1" ht="12" customHeight="1" x14ac:dyDescent="0.2">
      <c r="A78" s="240" t="s">
        <v>73</v>
      </c>
      <c r="B78" s="240"/>
      <c r="C78" s="19">
        <v>879</v>
      </c>
      <c r="D78" s="19">
        <v>532</v>
      </c>
      <c r="E78" s="19">
        <v>242</v>
      </c>
      <c r="F78" s="19">
        <v>290</v>
      </c>
      <c r="G78" s="19">
        <v>347</v>
      </c>
      <c r="H78" s="19">
        <v>187</v>
      </c>
      <c r="I78" s="19">
        <v>160</v>
      </c>
    </row>
    <row r="79" spans="1:9" s="17" customFormat="1" ht="12" customHeight="1" x14ac:dyDescent="0.2">
      <c r="A79" s="240" t="s">
        <v>75</v>
      </c>
      <c r="B79" s="240"/>
      <c r="C79" s="19">
        <v>472</v>
      </c>
      <c r="D79" s="19">
        <v>393</v>
      </c>
      <c r="E79" s="19">
        <v>192</v>
      </c>
      <c r="F79" s="19">
        <v>201</v>
      </c>
      <c r="G79" s="19">
        <v>79</v>
      </c>
      <c r="H79" s="19">
        <v>43</v>
      </c>
      <c r="I79" s="19">
        <v>36</v>
      </c>
    </row>
    <row r="80" spans="1:9" s="17" customFormat="1" ht="12" customHeight="1" x14ac:dyDescent="0.2">
      <c r="A80" s="240" t="s">
        <v>76</v>
      </c>
      <c r="B80" s="240"/>
      <c r="C80" s="19">
        <v>747</v>
      </c>
      <c r="D80" s="19">
        <v>618</v>
      </c>
      <c r="E80" s="19">
        <v>298</v>
      </c>
      <c r="F80" s="19">
        <v>320</v>
      </c>
      <c r="G80" s="19">
        <v>129</v>
      </c>
      <c r="H80" s="19">
        <v>65</v>
      </c>
      <c r="I80" s="19">
        <v>64</v>
      </c>
    </row>
    <row r="81" spans="1:9" s="17" customFormat="1" ht="12" customHeight="1" x14ac:dyDescent="0.2">
      <c r="A81" s="240" t="s">
        <v>77</v>
      </c>
      <c r="B81" s="240"/>
      <c r="C81" s="19">
        <v>1512</v>
      </c>
      <c r="D81" s="19">
        <v>1082</v>
      </c>
      <c r="E81" s="19">
        <v>527</v>
      </c>
      <c r="F81" s="19">
        <v>555</v>
      </c>
      <c r="G81" s="19">
        <v>430</v>
      </c>
      <c r="H81" s="19">
        <v>229</v>
      </c>
      <c r="I81" s="19">
        <v>201</v>
      </c>
    </row>
    <row r="82" spans="1:9" s="17" customFormat="1" ht="12" customHeight="1" x14ac:dyDescent="0.2">
      <c r="A82" s="240" t="s">
        <v>80</v>
      </c>
      <c r="B82" s="240"/>
      <c r="C82" s="19">
        <v>2065</v>
      </c>
      <c r="D82" s="19">
        <v>1621</v>
      </c>
      <c r="E82" s="19">
        <v>753</v>
      </c>
      <c r="F82" s="19">
        <v>868</v>
      </c>
      <c r="G82" s="19">
        <v>444</v>
      </c>
      <c r="H82" s="19">
        <v>241</v>
      </c>
      <c r="I82" s="19">
        <v>203</v>
      </c>
    </row>
    <row r="83" spans="1:9" s="17" customFormat="1" ht="12" customHeight="1" x14ac:dyDescent="0.2">
      <c r="A83" s="240" t="s">
        <v>81</v>
      </c>
      <c r="B83" s="240"/>
      <c r="C83" s="19">
        <v>6458</v>
      </c>
      <c r="D83" s="19">
        <v>5716</v>
      </c>
      <c r="E83" s="19">
        <v>2801</v>
      </c>
      <c r="F83" s="19">
        <v>2915</v>
      </c>
      <c r="G83" s="19">
        <v>742</v>
      </c>
      <c r="H83" s="19">
        <v>407</v>
      </c>
      <c r="I83" s="19">
        <v>335</v>
      </c>
    </row>
    <row r="84" spans="1:9" s="17" customFormat="1" ht="12" customHeight="1" x14ac:dyDescent="0.2">
      <c r="A84" s="240" t="s">
        <v>84</v>
      </c>
      <c r="B84" s="240"/>
      <c r="C84" s="19">
        <v>4256</v>
      </c>
      <c r="D84" s="19">
        <v>3046</v>
      </c>
      <c r="E84" s="19">
        <v>1350</v>
      </c>
      <c r="F84" s="19">
        <v>1696</v>
      </c>
      <c r="G84" s="19">
        <v>1210</v>
      </c>
      <c r="H84" s="19">
        <v>652</v>
      </c>
      <c r="I84" s="19">
        <v>558</v>
      </c>
    </row>
    <row r="85" spans="1:9" s="17" customFormat="1" ht="12" customHeight="1" x14ac:dyDescent="0.2">
      <c r="A85" s="240" t="s">
        <v>87</v>
      </c>
      <c r="B85" s="240"/>
      <c r="C85" s="19">
        <v>4525</v>
      </c>
      <c r="D85" s="19">
        <v>3167</v>
      </c>
      <c r="E85" s="19">
        <v>1512</v>
      </c>
      <c r="F85" s="19">
        <v>1655</v>
      </c>
      <c r="G85" s="19">
        <v>1358</v>
      </c>
      <c r="H85" s="19">
        <v>694</v>
      </c>
      <c r="I85" s="19">
        <v>664</v>
      </c>
    </row>
    <row r="86" spans="1:9" s="17" customFormat="1" ht="12" customHeight="1" x14ac:dyDescent="0.2">
      <c r="A86" s="240" t="s">
        <v>88</v>
      </c>
      <c r="B86" s="240"/>
      <c r="C86" s="19">
        <v>2061</v>
      </c>
      <c r="D86" s="19">
        <v>1821</v>
      </c>
      <c r="E86" s="19">
        <v>834</v>
      </c>
      <c r="F86" s="19">
        <v>987</v>
      </c>
      <c r="G86" s="19">
        <v>240</v>
      </c>
      <c r="H86" s="19">
        <v>130</v>
      </c>
      <c r="I86" s="19">
        <v>110</v>
      </c>
    </row>
    <row r="87" spans="1:9" s="17" customFormat="1" ht="12" customHeight="1" x14ac:dyDescent="0.2">
      <c r="A87" s="240" t="s">
        <v>89</v>
      </c>
      <c r="B87" s="240"/>
      <c r="C87" s="19">
        <v>883</v>
      </c>
      <c r="D87" s="19">
        <v>739</v>
      </c>
      <c r="E87" s="19">
        <v>362</v>
      </c>
      <c r="F87" s="19">
        <v>377</v>
      </c>
      <c r="G87" s="19">
        <v>144</v>
      </c>
      <c r="H87" s="19">
        <v>74</v>
      </c>
      <c r="I87" s="19">
        <v>70</v>
      </c>
    </row>
    <row r="88" spans="1:9" s="17" customFormat="1" ht="12" customHeight="1" x14ac:dyDescent="0.2">
      <c r="A88" s="240" t="s">
        <v>90</v>
      </c>
      <c r="B88" s="240"/>
      <c r="C88" s="19">
        <v>1299</v>
      </c>
      <c r="D88" s="19">
        <v>1117</v>
      </c>
      <c r="E88" s="19">
        <v>556</v>
      </c>
      <c r="F88" s="19">
        <v>561</v>
      </c>
      <c r="G88" s="19">
        <v>182</v>
      </c>
      <c r="H88" s="19">
        <v>92</v>
      </c>
      <c r="I88" s="19">
        <v>90</v>
      </c>
    </row>
    <row r="89" spans="1:9" s="17" customFormat="1" ht="12" customHeight="1" x14ac:dyDescent="0.2">
      <c r="A89" s="240" t="s">
        <v>91</v>
      </c>
      <c r="B89" s="240"/>
      <c r="C89" s="19">
        <v>544</v>
      </c>
      <c r="D89" s="19">
        <v>470</v>
      </c>
      <c r="E89" s="19">
        <v>227</v>
      </c>
      <c r="F89" s="19">
        <v>243</v>
      </c>
      <c r="G89" s="19">
        <v>74</v>
      </c>
      <c r="H89" s="19">
        <v>37</v>
      </c>
      <c r="I89" s="19">
        <v>37</v>
      </c>
    </row>
    <row r="90" spans="1:9" s="17" customFormat="1" ht="12" customHeight="1" x14ac:dyDescent="0.2">
      <c r="A90" s="240" t="s">
        <v>92</v>
      </c>
      <c r="B90" s="240"/>
      <c r="C90" s="19">
        <v>505</v>
      </c>
      <c r="D90" s="19">
        <v>354</v>
      </c>
      <c r="E90" s="19">
        <v>170</v>
      </c>
      <c r="F90" s="19">
        <v>184</v>
      </c>
      <c r="G90" s="19">
        <v>151</v>
      </c>
      <c r="H90" s="19">
        <v>84</v>
      </c>
      <c r="I90" s="19">
        <v>67</v>
      </c>
    </row>
    <row r="91" spans="1:9" s="17" customFormat="1" ht="12" customHeight="1" x14ac:dyDescent="0.2">
      <c r="A91" s="240" t="s">
        <v>93</v>
      </c>
      <c r="B91" s="240"/>
      <c r="C91" s="19">
        <v>1243</v>
      </c>
      <c r="D91" s="19">
        <v>1028</v>
      </c>
      <c r="E91" s="19">
        <v>479</v>
      </c>
      <c r="F91" s="19">
        <v>549</v>
      </c>
      <c r="G91" s="19">
        <v>215</v>
      </c>
      <c r="H91" s="19">
        <v>117</v>
      </c>
      <c r="I91" s="19">
        <v>98</v>
      </c>
    </row>
    <row r="92" spans="1:9" s="17" customFormat="1" ht="12" customHeight="1" x14ac:dyDescent="0.2">
      <c r="A92" s="240" t="s">
        <v>94</v>
      </c>
      <c r="B92" s="240"/>
      <c r="C92" s="19">
        <v>1781</v>
      </c>
      <c r="D92" s="19">
        <v>1062</v>
      </c>
      <c r="E92" s="19">
        <v>493</v>
      </c>
      <c r="F92" s="19">
        <v>569</v>
      </c>
      <c r="G92" s="19">
        <v>719</v>
      </c>
      <c r="H92" s="19">
        <v>396</v>
      </c>
      <c r="I92" s="19">
        <v>323</v>
      </c>
    </row>
    <row r="93" spans="1:9" s="17" customFormat="1" ht="12" customHeight="1" x14ac:dyDescent="0.2">
      <c r="A93" s="240" t="s">
        <v>95</v>
      </c>
      <c r="B93" s="240"/>
      <c r="C93" s="19">
        <v>62792</v>
      </c>
      <c r="D93" s="19">
        <v>39329</v>
      </c>
      <c r="E93" s="19">
        <v>17934</v>
      </c>
      <c r="F93" s="19">
        <v>21395</v>
      </c>
      <c r="G93" s="19">
        <v>23463</v>
      </c>
      <c r="H93" s="19">
        <v>12186</v>
      </c>
      <c r="I93" s="19">
        <v>11277</v>
      </c>
    </row>
    <row r="94" spans="1:9" s="17" customFormat="1" ht="12" customHeight="1" x14ac:dyDescent="0.2">
      <c r="A94" s="240" t="s">
        <v>96</v>
      </c>
      <c r="B94" s="240"/>
      <c r="C94" s="19">
        <v>1501</v>
      </c>
      <c r="D94" s="19">
        <v>1151</v>
      </c>
      <c r="E94" s="19">
        <v>519</v>
      </c>
      <c r="F94" s="19">
        <v>632</v>
      </c>
      <c r="G94" s="19">
        <v>350</v>
      </c>
      <c r="H94" s="19">
        <v>202</v>
      </c>
      <c r="I94" s="19">
        <v>148</v>
      </c>
    </row>
    <row r="95" spans="1:9" s="17" customFormat="1" ht="12" customHeight="1" x14ac:dyDescent="0.2">
      <c r="A95" s="240" t="s">
        <v>97</v>
      </c>
      <c r="B95" s="240"/>
      <c r="C95" s="19">
        <v>1270</v>
      </c>
      <c r="D95" s="19">
        <v>1048</v>
      </c>
      <c r="E95" s="19">
        <v>499</v>
      </c>
      <c r="F95" s="19">
        <v>549</v>
      </c>
      <c r="G95" s="19">
        <v>222</v>
      </c>
      <c r="H95" s="19">
        <v>126</v>
      </c>
      <c r="I95" s="19">
        <v>96</v>
      </c>
    </row>
    <row r="96" spans="1:9" s="17" customFormat="1" ht="12" customHeight="1" x14ac:dyDescent="0.2">
      <c r="A96" s="240" t="s">
        <v>98</v>
      </c>
      <c r="B96" s="240"/>
      <c r="C96" s="19">
        <v>601</v>
      </c>
      <c r="D96" s="19">
        <v>418</v>
      </c>
      <c r="E96" s="19">
        <v>209</v>
      </c>
      <c r="F96" s="19">
        <v>209</v>
      </c>
      <c r="G96" s="19">
        <v>183</v>
      </c>
      <c r="H96" s="19">
        <v>91</v>
      </c>
      <c r="I96" s="19">
        <v>92</v>
      </c>
    </row>
    <row r="97" spans="1:9" s="17" customFormat="1" ht="12" customHeight="1" x14ac:dyDescent="0.2">
      <c r="A97" s="240" t="s">
        <v>99</v>
      </c>
      <c r="B97" s="240"/>
      <c r="C97" s="19">
        <v>6119</v>
      </c>
      <c r="D97" s="19">
        <v>3537</v>
      </c>
      <c r="E97" s="19">
        <v>1558</v>
      </c>
      <c r="F97" s="19">
        <v>1979</v>
      </c>
      <c r="G97" s="19">
        <v>2582</v>
      </c>
      <c r="H97" s="19">
        <v>1288</v>
      </c>
      <c r="I97" s="19">
        <v>1294</v>
      </c>
    </row>
    <row r="98" spans="1:9" s="17" customFormat="1" ht="12" customHeight="1" x14ac:dyDescent="0.2">
      <c r="A98" s="240" t="s">
        <v>100</v>
      </c>
      <c r="B98" s="240"/>
      <c r="C98" s="19">
        <v>1418</v>
      </c>
      <c r="D98" s="19">
        <v>1029</v>
      </c>
      <c r="E98" s="19">
        <v>503</v>
      </c>
      <c r="F98" s="19">
        <v>526</v>
      </c>
      <c r="G98" s="19">
        <v>389</v>
      </c>
      <c r="H98" s="19">
        <v>226</v>
      </c>
      <c r="I98" s="19">
        <v>163</v>
      </c>
    </row>
    <row r="99" spans="1:9" s="17" customFormat="1" ht="12" customHeight="1" x14ac:dyDescent="0.2">
      <c r="A99" s="240" t="s">
        <v>101</v>
      </c>
      <c r="B99" s="240"/>
      <c r="C99" s="19">
        <v>1739</v>
      </c>
      <c r="D99" s="19">
        <v>1144</v>
      </c>
      <c r="E99" s="19">
        <v>513</v>
      </c>
      <c r="F99" s="19">
        <v>631</v>
      </c>
      <c r="G99" s="19">
        <v>595</v>
      </c>
      <c r="H99" s="19">
        <v>312</v>
      </c>
      <c r="I99" s="19">
        <v>283</v>
      </c>
    </row>
    <row r="100" spans="1:9" s="17" customFormat="1" ht="12" customHeight="1" x14ac:dyDescent="0.2">
      <c r="A100" s="240" t="s">
        <v>102</v>
      </c>
      <c r="B100" s="240"/>
      <c r="C100" s="19">
        <v>1308</v>
      </c>
      <c r="D100" s="19">
        <v>1094</v>
      </c>
      <c r="E100" s="19">
        <v>544</v>
      </c>
      <c r="F100" s="19">
        <v>550</v>
      </c>
      <c r="G100" s="19">
        <v>214</v>
      </c>
      <c r="H100" s="19">
        <v>116</v>
      </c>
      <c r="I100" s="19">
        <v>98</v>
      </c>
    </row>
    <row r="101" spans="1:9" s="17" customFormat="1" ht="12" customHeight="1" x14ac:dyDescent="0.2">
      <c r="A101" s="240" t="s">
        <v>103</v>
      </c>
      <c r="B101" s="240"/>
      <c r="C101" s="19">
        <v>289</v>
      </c>
      <c r="D101" s="19">
        <v>249</v>
      </c>
      <c r="E101" s="19">
        <v>117</v>
      </c>
      <c r="F101" s="19">
        <v>132</v>
      </c>
      <c r="G101" s="19">
        <v>40</v>
      </c>
      <c r="H101" s="19">
        <v>23</v>
      </c>
      <c r="I101" s="19">
        <v>17</v>
      </c>
    </row>
    <row r="102" spans="1:9" s="17" customFormat="1" ht="12" customHeight="1" x14ac:dyDescent="0.2">
      <c r="A102" s="240" t="s">
        <v>338</v>
      </c>
      <c r="B102" s="240"/>
      <c r="C102" s="19">
        <v>4530</v>
      </c>
      <c r="D102" s="19">
        <v>3451</v>
      </c>
      <c r="E102" s="19">
        <v>1699</v>
      </c>
      <c r="F102" s="19">
        <v>1752</v>
      </c>
      <c r="G102" s="19">
        <v>1079</v>
      </c>
      <c r="H102" s="19">
        <v>720</v>
      </c>
      <c r="I102" s="19">
        <v>359</v>
      </c>
    </row>
    <row r="103" spans="1:9" s="17" customFormat="1" ht="12" customHeight="1" x14ac:dyDescent="0.2">
      <c r="A103" s="240" t="s">
        <v>104</v>
      </c>
      <c r="B103" s="240"/>
      <c r="C103" s="19">
        <v>892</v>
      </c>
      <c r="D103" s="19">
        <v>705</v>
      </c>
      <c r="E103" s="19">
        <v>341</v>
      </c>
      <c r="F103" s="19">
        <v>364</v>
      </c>
      <c r="G103" s="19">
        <v>187</v>
      </c>
      <c r="H103" s="19">
        <v>94</v>
      </c>
      <c r="I103" s="19">
        <v>93</v>
      </c>
    </row>
    <row r="104" spans="1:9" s="17" customFormat="1" ht="12" customHeight="1" x14ac:dyDescent="0.2">
      <c r="A104" s="240" t="s">
        <v>105</v>
      </c>
      <c r="B104" s="240"/>
      <c r="C104" s="19">
        <v>707</v>
      </c>
      <c r="D104" s="19">
        <v>421</v>
      </c>
      <c r="E104" s="19">
        <v>201</v>
      </c>
      <c r="F104" s="19">
        <v>220</v>
      </c>
      <c r="G104" s="19">
        <v>286</v>
      </c>
      <c r="H104" s="19">
        <v>153</v>
      </c>
      <c r="I104" s="19">
        <v>133</v>
      </c>
    </row>
    <row r="105" spans="1:9" s="17" customFormat="1" ht="12" customHeight="1" x14ac:dyDescent="0.2">
      <c r="A105" s="240" t="s">
        <v>106</v>
      </c>
      <c r="B105" s="240"/>
      <c r="C105" s="19">
        <v>844</v>
      </c>
      <c r="D105" s="19">
        <v>662</v>
      </c>
      <c r="E105" s="19">
        <v>297</v>
      </c>
      <c r="F105" s="19">
        <v>365</v>
      </c>
      <c r="G105" s="19">
        <v>182</v>
      </c>
      <c r="H105" s="19">
        <v>100</v>
      </c>
      <c r="I105" s="19">
        <v>82</v>
      </c>
    </row>
    <row r="106" spans="1:9" s="17" customFormat="1" ht="12" customHeight="1" x14ac:dyDescent="0.2">
      <c r="A106" s="240" t="s">
        <v>107</v>
      </c>
      <c r="B106" s="240"/>
      <c r="C106" s="19">
        <v>335</v>
      </c>
      <c r="D106" s="19">
        <v>295</v>
      </c>
      <c r="E106" s="19">
        <v>142</v>
      </c>
      <c r="F106" s="19">
        <v>153</v>
      </c>
      <c r="G106" s="19">
        <v>40</v>
      </c>
      <c r="H106" s="19">
        <v>21</v>
      </c>
      <c r="I106" s="19">
        <v>19</v>
      </c>
    </row>
    <row r="107" spans="1:9" s="17" customFormat="1" ht="12" customHeight="1" x14ac:dyDescent="0.2">
      <c r="A107" s="240" t="s">
        <v>108</v>
      </c>
      <c r="B107" s="240"/>
      <c r="C107" s="19">
        <v>814</v>
      </c>
      <c r="D107" s="19">
        <v>716</v>
      </c>
      <c r="E107" s="19">
        <v>319</v>
      </c>
      <c r="F107" s="19">
        <v>397</v>
      </c>
      <c r="G107" s="19">
        <v>98</v>
      </c>
      <c r="H107" s="19">
        <v>58</v>
      </c>
      <c r="I107" s="19">
        <v>40</v>
      </c>
    </row>
    <row r="108" spans="1:9" s="17" customFormat="1" ht="12" customHeight="1" x14ac:dyDescent="0.2">
      <c r="A108" s="240" t="s">
        <v>109</v>
      </c>
      <c r="B108" s="240"/>
      <c r="C108" s="19">
        <v>1435</v>
      </c>
      <c r="D108" s="19">
        <v>1175</v>
      </c>
      <c r="E108" s="19">
        <v>547</v>
      </c>
      <c r="F108" s="19">
        <v>628</v>
      </c>
      <c r="G108" s="19">
        <v>260</v>
      </c>
      <c r="H108" s="19">
        <v>129</v>
      </c>
      <c r="I108" s="19">
        <v>131</v>
      </c>
    </row>
    <row r="109" spans="1:9" s="17" customFormat="1" ht="12" customHeight="1" x14ac:dyDescent="0.2">
      <c r="A109" s="240" t="s">
        <v>110</v>
      </c>
      <c r="B109" s="240"/>
      <c r="C109" s="19">
        <v>3893</v>
      </c>
      <c r="D109" s="19">
        <v>1776</v>
      </c>
      <c r="E109" s="19">
        <v>814</v>
      </c>
      <c r="F109" s="19">
        <v>962</v>
      </c>
      <c r="G109" s="19">
        <v>2117</v>
      </c>
      <c r="H109" s="19">
        <v>1173</v>
      </c>
      <c r="I109" s="19">
        <v>944</v>
      </c>
    </row>
    <row r="110" spans="1:9" s="17" customFormat="1" ht="12" customHeight="1" x14ac:dyDescent="0.2">
      <c r="A110" s="240" t="s">
        <v>111</v>
      </c>
      <c r="B110" s="240"/>
      <c r="C110" s="19">
        <v>1804</v>
      </c>
      <c r="D110" s="19">
        <v>1559</v>
      </c>
      <c r="E110" s="19">
        <v>750</v>
      </c>
      <c r="F110" s="19">
        <v>809</v>
      </c>
      <c r="G110" s="19">
        <v>245</v>
      </c>
      <c r="H110" s="19">
        <v>127</v>
      </c>
      <c r="I110" s="19">
        <v>118</v>
      </c>
    </row>
    <row r="111" spans="1:9" s="17" customFormat="1" ht="12" customHeight="1" x14ac:dyDescent="0.2">
      <c r="A111" s="240" t="s">
        <v>112</v>
      </c>
      <c r="B111" s="240"/>
      <c r="C111" s="19">
        <v>806</v>
      </c>
      <c r="D111" s="19">
        <v>561</v>
      </c>
      <c r="E111" s="19">
        <v>258</v>
      </c>
      <c r="F111" s="19">
        <v>303</v>
      </c>
      <c r="G111" s="19">
        <v>245</v>
      </c>
      <c r="H111" s="19">
        <v>137</v>
      </c>
      <c r="I111" s="19">
        <v>108</v>
      </c>
    </row>
    <row r="112" spans="1:9" s="17" customFormat="1" ht="12" customHeight="1" x14ac:dyDescent="0.2">
      <c r="A112" s="240" t="s">
        <v>113</v>
      </c>
      <c r="B112" s="240"/>
      <c r="C112" s="19">
        <v>1595</v>
      </c>
      <c r="D112" s="19">
        <v>1226</v>
      </c>
      <c r="E112" s="19">
        <v>599</v>
      </c>
      <c r="F112" s="19">
        <v>627</v>
      </c>
      <c r="G112" s="19">
        <v>369</v>
      </c>
      <c r="H112" s="19">
        <v>193</v>
      </c>
      <c r="I112" s="19">
        <v>176</v>
      </c>
    </row>
    <row r="113" spans="1:9" s="17" customFormat="1" ht="12" customHeight="1" x14ac:dyDescent="0.2">
      <c r="A113" s="240" t="s">
        <v>114</v>
      </c>
      <c r="B113" s="240"/>
      <c r="C113" s="19">
        <v>1419</v>
      </c>
      <c r="D113" s="19">
        <v>1118</v>
      </c>
      <c r="E113" s="19">
        <v>524</v>
      </c>
      <c r="F113" s="19">
        <v>594</v>
      </c>
      <c r="G113" s="19">
        <v>301</v>
      </c>
      <c r="H113" s="19">
        <v>170</v>
      </c>
      <c r="I113" s="19">
        <v>131</v>
      </c>
    </row>
    <row r="114" spans="1:9" s="17" customFormat="1" ht="12" customHeight="1" x14ac:dyDescent="0.2">
      <c r="A114" s="240" t="s">
        <v>116</v>
      </c>
      <c r="B114" s="240"/>
      <c r="C114" s="19">
        <v>798</v>
      </c>
      <c r="D114" s="19">
        <v>647</v>
      </c>
      <c r="E114" s="19">
        <v>315</v>
      </c>
      <c r="F114" s="19">
        <v>332</v>
      </c>
      <c r="G114" s="19">
        <v>151</v>
      </c>
      <c r="H114" s="19">
        <v>83</v>
      </c>
      <c r="I114" s="19">
        <v>68</v>
      </c>
    </row>
    <row r="115" spans="1:9" s="17" customFormat="1" ht="12" customHeight="1" x14ac:dyDescent="0.2">
      <c r="A115" s="240" t="s">
        <v>117</v>
      </c>
      <c r="B115" s="240"/>
      <c r="C115" s="19">
        <v>2159</v>
      </c>
      <c r="D115" s="19">
        <v>1417</v>
      </c>
      <c r="E115" s="19">
        <v>634</v>
      </c>
      <c r="F115" s="19">
        <v>783</v>
      </c>
      <c r="G115" s="19">
        <v>742</v>
      </c>
      <c r="H115" s="19">
        <v>402</v>
      </c>
      <c r="I115" s="19">
        <v>340</v>
      </c>
    </row>
    <row r="116" spans="1:9" s="17" customFormat="1" ht="12" customHeight="1" x14ac:dyDescent="0.2">
      <c r="A116" s="240" t="s">
        <v>118</v>
      </c>
      <c r="B116" s="240"/>
      <c r="C116" s="19">
        <v>684</v>
      </c>
      <c r="D116" s="19">
        <v>553</v>
      </c>
      <c r="E116" s="19">
        <v>249</v>
      </c>
      <c r="F116" s="19">
        <v>304</v>
      </c>
      <c r="G116" s="19">
        <v>131</v>
      </c>
      <c r="H116" s="19">
        <v>72</v>
      </c>
      <c r="I116" s="19">
        <v>59</v>
      </c>
    </row>
    <row r="117" spans="1:9" s="17" customFormat="1" ht="12" customHeight="1" x14ac:dyDescent="0.2">
      <c r="A117" s="240" t="s">
        <v>121</v>
      </c>
      <c r="B117" s="240"/>
      <c r="C117" s="19">
        <v>1868</v>
      </c>
      <c r="D117" s="19">
        <v>1153</v>
      </c>
      <c r="E117" s="19">
        <v>519</v>
      </c>
      <c r="F117" s="19">
        <v>634</v>
      </c>
      <c r="G117" s="19">
        <v>715</v>
      </c>
      <c r="H117" s="19">
        <v>306</v>
      </c>
      <c r="I117" s="19">
        <v>409</v>
      </c>
    </row>
    <row r="118" spans="1:9" s="17" customFormat="1" ht="12" customHeight="1" x14ac:dyDescent="0.2">
      <c r="A118" s="240" t="s">
        <v>122</v>
      </c>
      <c r="B118" s="240"/>
      <c r="C118" s="19">
        <v>3067</v>
      </c>
      <c r="D118" s="19">
        <v>2200</v>
      </c>
      <c r="E118" s="19">
        <v>1033</v>
      </c>
      <c r="F118" s="19">
        <v>1167</v>
      </c>
      <c r="G118" s="19">
        <v>867</v>
      </c>
      <c r="H118" s="19">
        <v>469</v>
      </c>
      <c r="I118" s="19">
        <v>398</v>
      </c>
    </row>
    <row r="119" spans="1:9" s="17" customFormat="1" ht="12" customHeight="1" x14ac:dyDescent="0.2">
      <c r="A119" s="240" t="s">
        <v>124</v>
      </c>
      <c r="B119" s="240"/>
      <c r="C119" s="19">
        <v>586</v>
      </c>
      <c r="D119" s="19">
        <v>466</v>
      </c>
      <c r="E119" s="19">
        <v>222</v>
      </c>
      <c r="F119" s="19">
        <v>244</v>
      </c>
      <c r="G119" s="19">
        <v>120</v>
      </c>
      <c r="H119" s="19">
        <v>65</v>
      </c>
      <c r="I119" s="19">
        <v>55</v>
      </c>
    </row>
    <row r="120" spans="1:9" s="17" customFormat="1" ht="12" customHeight="1" x14ac:dyDescent="0.2">
      <c r="A120" s="240" t="s">
        <v>125</v>
      </c>
      <c r="B120" s="240"/>
      <c r="C120" s="19">
        <v>1966</v>
      </c>
      <c r="D120" s="19">
        <v>1464</v>
      </c>
      <c r="E120" s="19">
        <v>672</v>
      </c>
      <c r="F120" s="19">
        <v>792</v>
      </c>
      <c r="G120" s="19">
        <v>502</v>
      </c>
      <c r="H120" s="19">
        <v>271</v>
      </c>
      <c r="I120" s="19">
        <v>231</v>
      </c>
    </row>
    <row r="121" spans="1:9" s="17" customFormat="1" ht="12" customHeight="1" x14ac:dyDescent="0.2">
      <c r="A121" s="244" t="s">
        <v>126</v>
      </c>
      <c r="B121" s="244"/>
      <c r="C121" s="25">
        <v>377</v>
      </c>
      <c r="D121" s="25">
        <v>205</v>
      </c>
      <c r="E121" s="25">
        <v>99</v>
      </c>
      <c r="F121" s="25">
        <v>106</v>
      </c>
      <c r="G121" s="25">
        <v>172</v>
      </c>
      <c r="H121" s="25">
        <v>94</v>
      </c>
      <c r="I121" s="25">
        <v>78</v>
      </c>
    </row>
    <row r="122" spans="1:9" s="17" customFormat="1" ht="12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</row>
    <row r="123" spans="1:9" s="17" customFormat="1" ht="12" customHeight="1" x14ac:dyDescent="0.2">
      <c r="A123" s="243" t="s">
        <v>127</v>
      </c>
      <c r="B123" s="243"/>
      <c r="C123" s="16">
        <v>63235</v>
      </c>
      <c r="D123" s="16">
        <v>47773</v>
      </c>
      <c r="E123" s="16">
        <v>22155</v>
      </c>
      <c r="F123" s="16">
        <v>25618</v>
      </c>
      <c r="G123" s="16">
        <v>15462</v>
      </c>
      <c r="H123" s="16">
        <v>8150</v>
      </c>
      <c r="I123" s="16">
        <v>7312</v>
      </c>
    </row>
    <row r="124" spans="1:9" s="17" customFormat="1" ht="12" customHeight="1" x14ac:dyDescent="0.2">
      <c r="A124" s="240" t="s">
        <v>128</v>
      </c>
      <c r="B124" s="240"/>
      <c r="C124" s="19">
        <v>5423</v>
      </c>
      <c r="D124" s="19">
        <v>3865</v>
      </c>
      <c r="E124" s="19">
        <v>1740</v>
      </c>
      <c r="F124" s="19">
        <v>2125</v>
      </c>
      <c r="G124" s="19">
        <v>1558</v>
      </c>
      <c r="H124" s="19">
        <v>798</v>
      </c>
      <c r="I124" s="19">
        <v>760</v>
      </c>
    </row>
    <row r="125" spans="1:9" s="17" customFormat="1" ht="12" customHeight="1" x14ac:dyDescent="0.2">
      <c r="A125" s="240" t="s">
        <v>129</v>
      </c>
      <c r="B125" s="240"/>
      <c r="C125" s="19">
        <v>193</v>
      </c>
      <c r="D125" s="19">
        <v>182</v>
      </c>
      <c r="E125" s="19">
        <v>86</v>
      </c>
      <c r="F125" s="19">
        <v>96</v>
      </c>
      <c r="G125" s="19">
        <v>11</v>
      </c>
      <c r="H125" s="19">
        <v>4</v>
      </c>
      <c r="I125" s="19">
        <v>7</v>
      </c>
    </row>
    <row r="126" spans="1:9" s="17" customFormat="1" ht="12" customHeight="1" x14ac:dyDescent="0.2">
      <c r="A126" s="240" t="s">
        <v>130</v>
      </c>
      <c r="B126" s="240"/>
      <c r="C126" s="19">
        <v>527</v>
      </c>
      <c r="D126" s="19">
        <v>431</v>
      </c>
      <c r="E126" s="19">
        <v>206</v>
      </c>
      <c r="F126" s="19">
        <v>225</v>
      </c>
      <c r="G126" s="19">
        <v>96</v>
      </c>
      <c r="H126" s="19">
        <v>47</v>
      </c>
      <c r="I126" s="19">
        <v>49</v>
      </c>
    </row>
    <row r="127" spans="1:9" s="17" customFormat="1" ht="12" customHeight="1" x14ac:dyDescent="0.2">
      <c r="A127" s="240" t="s">
        <v>131</v>
      </c>
      <c r="B127" s="240"/>
      <c r="C127" s="19">
        <v>1802</v>
      </c>
      <c r="D127" s="19">
        <v>1440</v>
      </c>
      <c r="E127" s="19">
        <v>695</v>
      </c>
      <c r="F127" s="19">
        <v>745</v>
      </c>
      <c r="G127" s="19">
        <v>362</v>
      </c>
      <c r="H127" s="19">
        <v>186</v>
      </c>
      <c r="I127" s="19">
        <v>176</v>
      </c>
    </row>
    <row r="128" spans="1:9" s="17" customFormat="1" ht="12" customHeight="1" x14ac:dyDescent="0.2">
      <c r="A128" s="240" t="s">
        <v>134</v>
      </c>
      <c r="B128" s="240"/>
      <c r="C128" s="19">
        <v>1177</v>
      </c>
      <c r="D128" s="19">
        <v>1059</v>
      </c>
      <c r="E128" s="19">
        <v>505</v>
      </c>
      <c r="F128" s="19">
        <v>554</v>
      </c>
      <c r="G128" s="19">
        <v>118</v>
      </c>
      <c r="H128" s="19">
        <v>66</v>
      </c>
      <c r="I128" s="19">
        <v>52</v>
      </c>
    </row>
    <row r="129" spans="1:9" s="17" customFormat="1" ht="12" customHeight="1" x14ac:dyDescent="0.2">
      <c r="A129" s="240" t="s">
        <v>136</v>
      </c>
      <c r="B129" s="240"/>
      <c r="C129" s="19">
        <v>12</v>
      </c>
      <c r="D129" s="19">
        <v>11</v>
      </c>
      <c r="E129" s="19">
        <v>7</v>
      </c>
      <c r="F129" s="19">
        <v>4</v>
      </c>
      <c r="G129" s="19">
        <v>1</v>
      </c>
      <c r="H129" s="19">
        <v>1</v>
      </c>
      <c r="I129" s="19">
        <v>0</v>
      </c>
    </row>
    <row r="130" spans="1:9" s="17" customFormat="1" ht="12" customHeight="1" x14ac:dyDescent="0.2">
      <c r="A130" s="240" t="s">
        <v>137</v>
      </c>
      <c r="B130" s="240"/>
      <c r="C130" s="19">
        <v>2898</v>
      </c>
      <c r="D130" s="19">
        <v>2478</v>
      </c>
      <c r="E130" s="19">
        <v>1205</v>
      </c>
      <c r="F130" s="19">
        <v>1273</v>
      </c>
      <c r="G130" s="19">
        <v>420</v>
      </c>
      <c r="H130" s="19">
        <v>219</v>
      </c>
      <c r="I130" s="19">
        <v>201</v>
      </c>
    </row>
    <row r="131" spans="1:9" s="17" customFormat="1" ht="12" customHeight="1" x14ac:dyDescent="0.2">
      <c r="A131" s="240" t="s">
        <v>138</v>
      </c>
      <c r="B131" s="240"/>
      <c r="C131" s="19">
        <v>106</v>
      </c>
      <c r="D131" s="19">
        <v>104</v>
      </c>
      <c r="E131" s="19">
        <v>49</v>
      </c>
      <c r="F131" s="19">
        <v>55</v>
      </c>
      <c r="G131" s="19">
        <v>2</v>
      </c>
      <c r="H131" s="19">
        <v>1</v>
      </c>
      <c r="I131" s="19">
        <v>1</v>
      </c>
    </row>
    <row r="132" spans="1:9" s="111" customFormat="1" ht="12" customHeight="1" x14ac:dyDescent="0.2">
      <c r="A132" s="298" t="s">
        <v>339</v>
      </c>
      <c r="B132" s="298"/>
      <c r="C132" s="117">
        <v>5073</v>
      </c>
      <c r="D132" s="117">
        <v>4020</v>
      </c>
      <c r="E132" s="117">
        <v>1873</v>
      </c>
      <c r="F132" s="117">
        <v>2147</v>
      </c>
      <c r="G132" s="117">
        <v>1053</v>
      </c>
      <c r="H132" s="117">
        <v>593</v>
      </c>
      <c r="I132" s="117">
        <v>460</v>
      </c>
    </row>
    <row r="133" spans="1:9" s="17" customFormat="1" ht="12" customHeight="1" x14ac:dyDescent="0.2">
      <c r="A133" s="240" t="s">
        <v>140</v>
      </c>
      <c r="B133" s="240"/>
      <c r="C133" s="19">
        <v>4480</v>
      </c>
      <c r="D133" s="19">
        <v>3669</v>
      </c>
      <c r="E133" s="19">
        <v>1753</v>
      </c>
      <c r="F133" s="19">
        <v>1916</v>
      </c>
      <c r="G133" s="19">
        <v>811</v>
      </c>
      <c r="H133" s="19">
        <v>449</v>
      </c>
      <c r="I133" s="19">
        <v>362</v>
      </c>
    </row>
    <row r="134" spans="1:9" s="17" customFormat="1" ht="12" customHeight="1" x14ac:dyDescent="0.2">
      <c r="A134" s="240" t="s">
        <v>141</v>
      </c>
      <c r="B134" s="240"/>
      <c r="C134" s="19">
        <v>41</v>
      </c>
      <c r="D134" s="19">
        <v>41</v>
      </c>
      <c r="E134" s="19">
        <v>22</v>
      </c>
      <c r="F134" s="19">
        <v>19</v>
      </c>
      <c r="G134" s="19">
        <v>0</v>
      </c>
      <c r="H134" s="19">
        <v>0</v>
      </c>
      <c r="I134" s="19">
        <v>0</v>
      </c>
    </row>
    <row r="135" spans="1:9" s="17" customFormat="1" ht="12" customHeight="1" x14ac:dyDescent="0.2">
      <c r="A135" s="240" t="s">
        <v>143</v>
      </c>
      <c r="B135" s="240"/>
      <c r="C135" s="19">
        <v>324</v>
      </c>
      <c r="D135" s="19">
        <v>289</v>
      </c>
      <c r="E135" s="19">
        <v>147</v>
      </c>
      <c r="F135" s="19">
        <v>142</v>
      </c>
      <c r="G135" s="19">
        <v>35</v>
      </c>
      <c r="H135" s="19">
        <v>22</v>
      </c>
      <c r="I135" s="19">
        <v>13</v>
      </c>
    </row>
    <row r="136" spans="1:9" s="17" customFormat="1" ht="12" customHeight="1" x14ac:dyDescent="0.2">
      <c r="A136" s="240" t="s">
        <v>144</v>
      </c>
      <c r="B136" s="240"/>
      <c r="C136" s="19">
        <v>1222</v>
      </c>
      <c r="D136" s="19">
        <v>967</v>
      </c>
      <c r="E136" s="19">
        <v>460</v>
      </c>
      <c r="F136" s="19">
        <v>507</v>
      </c>
      <c r="G136" s="19">
        <v>255</v>
      </c>
      <c r="H136" s="19">
        <v>148</v>
      </c>
      <c r="I136" s="19">
        <v>107</v>
      </c>
    </row>
    <row r="137" spans="1:9" s="17" customFormat="1" ht="12" customHeight="1" x14ac:dyDescent="0.2">
      <c r="A137" s="240" t="s">
        <v>145</v>
      </c>
      <c r="B137" s="240"/>
      <c r="C137" s="19">
        <v>15671</v>
      </c>
      <c r="D137" s="19">
        <v>10271</v>
      </c>
      <c r="E137" s="19">
        <v>4569</v>
      </c>
      <c r="F137" s="19">
        <v>5702</v>
      </c>
      <c r="G137" s="19">
        <v>5400</v>
      </c>
      <c r="H137" s="19">
        <v>2779</v>
      </c>
      <c r="I137" s="19">
        <v>2621</v>
      </c>
    </row>
    <row r="138" spans="1:9" s="17" customFormat="1" ht="12" customHeight="1" x14ac:dyDescent="0.2">
      <c r="A138" s="240" t="s">
        <v>146</v>
      </c>
      <c r="B138" s="240"/>
      <c r="C138" s="19">
        <v>6499</v>
      </c>
      <c r="D138" s="19">
        <v>5054</v>
      </c>
      <c r="E138" s="19">
        <v>2449</v>
      </c>
      <c r="F138" s="19">
        <v>2605</v>
      </c>
      <c r="G138" s="19">
        <v>1445</v>
      </c>
      <c r="H138" s="19">
        <v>795</v>
      </c>
      <c r="I138" s="19">
        <v>650</v>
      </c>
    </row>
    <row r="139" spans="1:9" s="17" customFormat="1" ht="12" customHeight="1" x14ac:dyDescent="0.2">
      <c r="A139" s="240" t="s">
        <v>148</v>
      </c>
      <c r="B139" s="240"/>
      <c r="C139" s="19">
        <v>222</v>
      </c>
      <c r="D139" s="19">
        <v>198</v>
      </c>
      <c r="E139" s="19">
        <v>93</v>
      </c>
      <c r="F139" s="19">
        <v>105</v>
      </c>
      <c r="G139" s="19">
        <v>24</v>
      </c>
      <c r="H139" s="19">
        <v>19</v>
      </c>
      <c r="I139" s="19">
        <v>5</v>
      </c>
    </row>
    <row r="140" spans="1:9" s="17" customFormat="1" ht="12" customHeight="1" x14ac:dyDescent="0.2">
      <c r="A140" s="240" t="s">
        <v>149</v>
      </c>
      <c r="B140" s="240"/>
      <c r="C140" s="19">
        <v>7251</v>
      </c>
      <c r="D140" s="19">
        <v>5550</v>
      </c>
      <c r="E140" s="19">
        <v>2470</v>
      </c>
      <c r="F140" s="19">
        <v>3080</v>
      </c>
      <c r="G140" s="19">
        <v>1701</v>
      </c>
      <c r="H140" s="19">
        <v>875</v>
      </c>
      <c r="I140" s="19">
        <v>826</v>
      </c>
    </row>
    <row r="141" spans="1:9" s="17" customFormat="1" ht="12" customHeight="1" x14ac:dyDescent="0.2">
      <c r="A141" s="240" t="s">
        <v>150</v>
      </c>
      <c r="B141" s="240"/>
      <c r="C141" s="19">
        <v>51</v>
      </c>
      <c r="D141" s="19">
        <v>46</v>
      </c>
      <c r="E141" s="19">
        <v>26</v>
      </c>
      <c r="F141" s="19">
        <v>20</v>
      </c>
      <c r="G141" s="19">
        <v>5</v>
      </c>
      <c r="H141" s="19">
        <v>2</v>
      </c>
      <c r="I141" s="19">
        <v>3</v>
      </c>
    </row>
    <row r="142" spans="1:9" s="17" customFormat="1" ht="12" customHeight="1" x14ac:dyDescent="0.2">
      <c r="A142" s="240" t="s">
        <v>151</v>
      </c>
      <c r="B142" s="240"/>
      <c r="C142" s="19">
        <v>2811</v>
      </c>
      <c r="D142" s="19">
        <v>1997</v>
      </c>
      <c r="E142" s="19">
        <v>883</v>
      </c>
      <c r="F142" s="19">
        <v>1114</v>
      </c>
      <c r="G142" s="19">
        <v>814</v>
      </c>
      <c r="H142" s="19">
        <v>426</v>
      </c>
      <c r="I142" s="19">
        <v>388</v>
      </c>
    </row>
    <row r="143" spans="1:9" s="17" customFormat="1" ht="12" customHeight="1" x14ac:dyDescent="0.2">
      <c r="A143" s="240" t="s">
        <v>152</v>
      </c>
      <c r="B143" s="240"/>
      <c r="C143" s="19">
        <v>255</v>
      </c>
      <c r="D143" s="19">
        <v>243</v>
      </c>
      <c r="E143" s="19">
        <v>122</v>
      </c>
      <c r="F143" s="19">
        <v>121</v>
      </c>
      <c r="G143" s="19">
        <v>12</v>
      </c>
      <c r="H143" s="19">
        <v>7</v>
      </c>
      <c r="I143" s="19">
        <v>5</v>
      </c>
    </row>
    <row r="144" spans="1:9" s="17" customFormat="1" ht="12" customHeight="1" x14ac:dyDescent="0.2">
      <c r="A144" s="240" t="s">
        <v>153</v>
      </c>
      <c r="B144" s="240"/>
      <c r="C144" s="19">
        <v>762</v>
      </c>
      <c r="D144" s="19">
        <v>607</v>
      </c>
      <c r="E144" s="19">
        <v>285</v>
      </c>
      <c r="F144" s="19">
        <v>322</v>
      </c>
      <c r="G144" s="19">
        <v>155</v>
      </c>
      <c r="H144" s="19">
        <v>77</v>
      </c>
      <c r="I144" s="19">
        <v>78</v>
      </c>
    </row>
    <row r="145" spans="1:9" s="17" customFormat="1" ht="12" customHeight="1" x14ac:dyDescent="0.2">
      <c r="A145" s="240" t="s">
        <v>155</v>
      </c>
      <c r="B145" s="240"/>
      <c r="C145" s="19">
        <v>652</v>
      </c>
      <c r="D145" s="19">
        <v>479</v>
      </c>
      <c r="E145" s="19">
        <v>245</v>
      </c>
      <c r="F145" s="19">
        <v>234</v>
      </c>
      <c r="G145" s="19">
        <v>173</v>
      </c>
      <c r="H145" s="19">
        <v>91</v>
      </c>
      <c r="I145" s="19">
        <v>82</v>
      </c>
    </row>
    <row r="146" spans="1:9" s="17" customFormat="1" ht="12" customHeight="1" x14ac:dyDescent="0.2">
      <c r="A146" s="240" t="s">
        <v>158</v>
      </c>
      <c r="B146" s="240"/>
      <c r="C146" s="19">
        <v>94</v>
      </c>
      <c r="D146" s="19">
        <v>90</v>
      </c>
      <c r="E146" s="19">
        <v>43</v>
      </c>
      <c r="F146" s="19">
        <v>47</v>
      </c>
      <c r="G146" s="19">
        <v>4</v>
      </c>
      <c r="H146" s="19">
        <v>0</v>
      </c>
      <c r="I146" s="19">
        <v>4</v>
      </c>
    </row>
    <row r="147" spans="1:9" s="17" customFormat="1" ht="12" customHeight="1" x14ac:dyDescent="0.2">
      <c r="A147" s="240" t="s">
        <v>160</v>
      </c>
      <c r="B147" s="240"/>
      <c r="C147" s="19">
        <v>2751</v>
      </c>
      <c r="D147" s="19">
        <v>2067</v>
      </c>
      <c r="E147" s="19">
        <v>975</v>
      </c>
      <c r="F147" s="19">
        <v>1092</v>
      </c>
      <c r="G147" s="19">
        <v>684</v>
      </c>
      <c r="H147" s="19">
        <v>367</v>
      </c>
      <c r="I147" s="19">
        <v>317</v>
      </c>
    </row>
    <row r="148" spans="1:9" s="17" customFormat="1" ht="12" customHeight="1" x14ac:dyDescent="0.2">
      <c r="A148" s="240" t="s">
        <v>353</v>
      </c>
      <c r="B148" s="240"/>
      <c r="C148" s="19">
        <v>2609</v>
      </c>
      <c r="D148" s="19">
        <v>2306</v>
      </c>
      <c r="E148" s="19">
        <v>1094</v>
      </c>
      <c r="F148" s="19">
        <v>1212</v>
      </c>
      <c r="G148" s="19">
        <v>303</v>
      </c>
      <c r="H148" s="19">
        <v>168</v>
      </c>
      <c r="I148" s="19">
        <v>135</v>
      </c>
    </row>
    <row r="149" spans="1:9" s="17" customFormat="1" ht="12" customHeight="1" x14ac:dyDescent="0.2">
      <c r="A149" s="240" t="s">
        <v>161</v>
      </c>
      <c r="B149" s="240"/>
      <c r="C149" s="19">
        <v>59</v>
      </c>
      <c r="D149" s="19">
        <v>56</v>
      </c>
      <c r="E149" s="19">
        <v>27</v>
      </c>
      <c r="F149" s="19">
        <v>29</v>
      </c>
      <c r="G149" s="19">
        <v>3</v>
      </c>
      <c r="H149" s="19">
        <v>3</v>
      </c>
      <c r="I149" s="19"/>
    </row>
    <row r="150" spans="1:9" s="17" customFormat="1" ht="12" customHeight="1" x14ac:dyDescent="0.2">
      <c r="A150" s="244" t="s">
        <v>164</v>
      </c>
      <c r="B150" s="244"/>
      <c r="C150" s="25">
        <v>270</v>
      </c>
      <c r="D150" s="25">
        <v>253</v>
      </c>
      <c r="E150" s="25">
        <v>126</v>
      </c>
      <c r="F150" s="25">
        <v>127</v>
      </c>
      <c r="G150" s="25">
        <v>17</v>
      </c>
      <c r="H150" s="25">
        <v>7</v>
      </c>
      <c r="I150" s="25">
        <v>10</v>
      </c>
    </row>
    <row r="151" spans="1:9" s="17" customFormat="1" ht="12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</row>
    <row r="152" spans="1:9" s="17" customFormat="1" ht="12" customHeight="1" x14ac:dyDescent="0.2">
      <c r="A152" s="243" t="s">
        <v>165</v>
      </c>
      <c r="B152" s="243"/>
      <c r="C152" s="16">
        <v>5967</v>
      </c>
      <c r="D152" s="16">
        <v>5305</v>
      </c>
      <c r="E152" s="16">
        <v>2597</v>
      </c>
      <c r="F152" s="16">
        <v>2708</v>
      </c>
      <c r="G152" s="16">
        <v>662</v>
      </c>
      <c r="H152" s="16">
        <v>380</v>
      </c>
      <c r="I152" s="16">
        <v>282</v>
      </c>
    </row>
    <row r="153" spans="1:9" s="17" customFormat="1" ht="12" customHeight="1" x14ac:dyDescent="0.2">
      <c r="A153" s="240" t="s">
        <v>166</v>
      </c>
      <c r="B153" s="240"/>
      <c r="C153" s="19">
        <v>1468</v>
      </c>
      <c r="D153" s="19">
        <v>1336</v>
      </c>
      <c r="E153" s="19">
        <v>656</v>
      </c>
      <c r="F153" s="19">
        <v>680</v>
      </c>
      <c r="G153" s="19">
        <v>132</v>
      </c>
      <c r="H153" s="19">
        <v>71</v>
      </c>
      <c r="I153" s="19">
        <v>61</v>
      </c>
    </row>
    <row r="154" spans="1:9" s="17" customFormat="1" ht="12" customHeight="1" x14ac:dyDescent="0.2">
      <c r="A154" s="240" t="s">
        <v>167</v>
      </c>
      <c r="B154" s="240"/>
      <c r="C154" s="19">
        <v>56</v>
      </c>
      <c r="D154" s="19">
        <v>52</v>
      </c>
      <c r="E154" s="19">
        <v>31</v>
      </c>
      <c r="F154" s="19">
        <v>21</v>
      </c>
      <c r="G154" s="19">
        <v>4</v>
      </c>
      <c r="H154" s="19">
        <v>1</v>
      </c>
      <c r="I154" s="19">
        <v>3</v>
      </c>
    </row>
    <row r="155" spans="1:9" s="17" customFormat="1" ht="12" customHeight="1" x14ac:dyDescent="0.2">
      <c r="A155" s="240" t="s">
        <v>168</v>
      </c>
      <c r="B155" s="240"/>
      <c r="C155" s="19">
        <v>51</v>
      </c>
      <c r="D155" s="19">
        <v>44</v>
      </c>
      <c r="E155" s="19">
        <v>25</v>
      </c>
      <c r="F155" s="19">
        <v>19</v>
      </c>
      <c r="G155" s="19">
        <v>7</v>
      </c>
      <c r="H155" s="19">
        <v>3</v>
      </c>
      <c r="I155" s="19">
        <v>4</v>
      </c>
    </row>
    <row r="156" spans="1:9" s="17" customFormat="1" ht="12" customHeight="1" x14ac:dyDescent="0.2">
      <c r="A156" s="240" t="s">
        <v>169</v>
      </c>
      <c r="B156" s="240"/>
      <c r="C156" s="19">
        <v>61</v>
      </c>
      <c r="D156" s="19">
        <v>52</v>
      </c>
      <c r="E156" s="19">
        <v>26</v>
      </c>
      <c r="F156" s="19">
        <v>26</v>
      </c>
      <c r="G156" s="19">
        <v>9</v>
      </c>
      <c r="H156" s="19">
        <v>5</v>
      </c>
      <c r="I156" s="19">
        <v>4</v>
      </c>
    </row>
    <row r="157" spans="1:9" s="17" customFormat="1" ht="12" customHeight="1" x14ac:dyDescent="0.2">
      <c r="A157" s="240" t="s">
        <v>170</v>
      </c>
      <c r="B157" s="240"/>
      <c r="C157" s="19">
        <v>1163</v>
      </c>
      <c r="D157" s="19">
        <v>985</v>
      </c>
      <c r="E157" s="19">
        <v>468</v>
      </c>
      <c r="F157" s="19">
        <v>517</v>
      </c>
      <c r="G157" s="19">
        <v>178</v>
      </c>
      <c r="H157" s="19">
        <v>103</v>
      </c>
      <c r="I157" s="19">
        <v>75</v>
      </c>
    </row>
    <row r="158" spans="1:9" s="17" customFormat="1" ht="12" customHeight="1" x14ac:dyDescent="0.2">
      <c r="A158" s="240" t="s">
        <v>171</v>
      </c>
      <c r="B158" s="240"/>
      <c r="C158" s="19">
        <v>563</v>
      </c>
      <c r="D158" s="19">
        <v>530</v>
      </c>
      <c r="E158" s="19">
        <v>266</v>
      </c>
      <c r="F158" s="19">
        <v>264</v>
      </c>
      <c r="G158" s="19">
        <v>33</v>
      </c>
      <c r="H158" s="19">
        <v>25</v>
      </c>
      <c r="I158" s="19">
        <v>8</v>
      </c>
    </row>
    <row r="159" spans="1:9" s="17" customFormat="1" ht="12" customHeight="1" x14ac:dyDescent="0.2">
      <c r="A159" s="240" t="s">
        <v>172</v>
      </c>
      <c r="B159" s="240"/>
      <c r="C159" s="19">
        <v>51</v>
      </c>
      <c r="D159" s="19">
        <v>44</v>
      </c>
      <c r="E159" s="19">
        <v>22</v>
      </c>
      <c r="F159" s="19">
        <v>22</v>
      </c>
      <c r="G159" s="19">
        <v>7</v>
      </c>
      <c r="H159" s="19">
        <v>6</v>
      </c>
      <c r="I159" s="19">
        <v>1</v>
      </c>
    </row>
    <row r="160" spans="1:9" s="17" customFormat="1" ht="12" customHeight="1" x14ac:dyDescent="0.2">
      <c r="A160" s="244" t="s">
        <v>173</v>
      </c>
      <c r="B160" s="244"/>
      <c r="C160" s="25">
        <v>2554</v>
      </c>
      <c r="D160" s="25">
        <v>2262</v>
      </c>
      <c r="E160" s="25">
        <v>1103</v>
      </c>
      <c r="F160" s="25">
        <v>1159</v>
      </c>
      <c r="G160" s="25">
        <v>292</v>
      </c>
      <c r="H160" s="25">
        <v>166</v>
      </c>
      <c r="I160" s="25">
        <v>126</v>
      </c>
    </row>
    <row r="161" spans="1:9" s="17" customFormat="1" ht="12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</row>
    <row r="162" spans="1:9" s="17" customFormat="1" ht="12" customHeight="1" x14ac:dyDescent="0.2">
      <c r="A162" s="243" t="s">
        <v>174</v>
      </c>
      <c r="B162" s="243"/>
      <c r="C162" s="16">
        <v>50193</v>
      </c>
      <c r="D162" s="16">
        <v>36837</v>
      </c>
      <c r="E162" s="16">
        <v>17333</v>
      </c>
      <c r="F162" s="16">
        <v>19504</v>
      </c>
      <c r="G162" s="16">
        <v>13356</v>
      </c>
      <c r="H162" s="16">
        <v>7043</v>
      </c>
      <c r="I162" s="16">
        <v>6313</v>
      </c>
    </row>
    <row r="163" spans="1:9" s="17" customFormat="1" ht="12" customHeight="1" x14ac:dyDescent="0.2">
      <c r="A163" s="240" t="s">
        <v>175</v>
      </c>
      <c r="B163" s="240"/>
      <c r="C163" s="19">
        <v>4576</v>
      </c>
      <c r="D163" s="19">
        <v>3210</v>
      </c>
      <c r="E163" s="19">
        <v>1520</v>
      </c>
      <c r="F163" s="19">
        <v>1690</v>
      </c>
      <c r="G163" s="19">
        <v>1366</v>
      </c>
      <c r="H163" s="19">
        <v>758</v>
      </c>
      <c r="I163" s="19">
        <v>608</v>
      </c>
    </row>
    <row r="164" spans="1:9" s="17" customFormat="1" ht="12" customHeight="1" x14ac:dyDescent="0.2">
      <c r="A164" s="240" t="s">
        <v>176</v>
      </c>
      <c r="B164" s="240"/>
      <c r="C164" s="19">
        <v>17962</v>
      </c>
      <c r="D164" s="19">
        <v>12584</v>
      </c>
      <c r="E164" s="19">
        <v>5718</v>
      </c>
      <c r="F164" s="19">
        <v>6866</v>
      </c>
      <c r="G164" s="19">
        <v>5378</v>
      </c>
      <c r="H164" s="19">
        <v>2727</v>
      </c>
      <c r="I164" s="19">
        <v>2651</v>
      </c>
    </row>
    <row r="165" spans="1:9" s="17" customFormat="1" ht="12" customHeight="1" x14ac:dyDescent="0.2">
      <c r="A165" s="240" t="s">
        <v>177</v>
      </c>
      <c r="B165" s="240"/>
      <c r="C165" s="19">
        <v>2544</v>
      </c>
      <c r="D165" s="19">
        <v>1579</v>
      </c>
      <c r="E165" s="19">
        <v>801</v>
      </c>
      <c r="F165" s="19">
        <v>778</v>
      </c>
      <c r="G165" s="19">
        <v>965</v>
      </c>
      <c r="H165" s="19">
        <v>499</v>
      </c>
      <c r="I165" s="19">
        <v>466</v>
      </c>
    </row>
    <row r="166" spans="1:9" s="17" customFormat="1" ht="12" customHeight="1" x14ac:dyDescent="0.2">
      <c r="A166" s="240" t="s">
        <v>178</v>
      </c>
      <c r="B166" s="240"/>
      <c r="C166" s="19">
        <v>2749</v>
      </c>
      <c r="D166" s="19">
        <v>2253</v>
      </c>
      <c r="E166" s="19">
        <v>1105</v>
      </c>
      <c r="F166" s="19">
        <v>1148</v>
      </c>
      <c r="G166" s="19">
        <v>496</v>
      </c>
      <c r="H166" s="19">
        <v>283</v>
      </c>
      <c r="I166" s="19">
        <v>213</v>
      </c>
    </row>
    <row r="167" spans="1:9" s="17" customFormat="1" ht="12" customHeight="1" x14ac:dyDescent="0.2">
      <c r="A167" s="240" t="s">
        <v>179</v>
      </c>
      <c r="B167" s="240"/>
      <c r="C167" s="19">
        <v>8561</v>
      </c>
      <c r="D167" s="19">
        <v>6215</v>
      </c>
      <c r="E167" s="19">
        <v>2899</v>
      </c>
      <c r="F167" s="19">
        <v>3316</v>
      </c>
      <c r="G167" s="19">
        <v>2346</v>
      </c>
      <c r="H167" s="19">
        <v>1228</v>
      </c>
      <c r="I167" s="19">
        <v>1118</v>
      </c>
    </row>
    <row r="168" spans="1:9" s="17" customFormat="1" ht="12" customHeight="1" x14ac:dyDescent="0.2">
      <c r="A168" s="240" t="s">
        <v>180</v>
      </c>
      <c r="B168" s="240"/>
      <c r="C168" s="19">
        <v>718</v>
      </c>
      <c r="D168" s="19">
        <v>635</v>
      </c>
      <c r="E168" s="19">
        <v>303</v>
      </c>
      <c r="F168" s="19">
        <v>332</v>
      </c>
      <c r="G168" s="19">
        <v>83</v>
      </c>
      <c r="H168" s="19">
        <v>59</v>
      </c>
      <c r="I168" s="19">
        <v>24</v>
      </c>
    </row>
    <row r="169" spans="1:9" s="17" customFormat="1" ht="12" customHeight="1" x14ac:dyDescent="0.2">
      <c r="A169" s="240" t="s">
        <v>181</v>
      </c>
      <c r="B169" s="240"/>
      <c r="C169" s="19">
        <v>747</v>
      </c>
      <c r="D169" s="19">
        <v>625</v>
      </c>
      <c r="E169" s="19">
        <v>291</v>
      </c>
      <c r="F169" s="19">
        <v>334</v>
      </c>
      <c r="G169" s="19">
        <v>122</v>
      </c>
      <c r="H169" s="19">
        <v>59</v>
      </c>
      <c r="I169" s="19">
        <v>63</v>
      </c>
    </row>
    <row r="170" spans="1:9" s="17" customFormat="1" ht="12" customHeight="1" x14ac:dyDescent="0.2">
      <c r="A170" s="240" t="s">
        <v>182</v>
      </c>
      <c r="B170" s="240"/>
      <c r="C170" s="19">
        <v>831</v>
      </c>
      <c r="D170" s="19">
        <v>683</v>
      </c>
      <c r="E170" s="19">
        <v>312</v>
      </c>
      <c r="F170" s="19">
        <v>371</v>
      </c>
      <c r="G170" s="19">
        <v>148</v>
      </c>
      <c r="H170" s="19">
        <v>83</v>
      </c>
      <c r="I170" s="19">
        <v>65</v>
      </c>
    </row>
    <row r="171" spans="1:9" s="17" customFormat="1" ht="12" customHeight="1" x14ac:dyDescent="0.2">
      <c r="A171" s="240" t="s">
        <v>183</v>
      </c>
      <c r="B171" s="240"/>
      <c r="C171" s="19">
        <v>397</v>
      </c>
      <c r="D171" s="19">
        <v>365</v>
      </c>
      <c r="E171" s="19">
        <v>192</v>
      </c>
      <c r="F171" s="19">
        <v>173</v>
      </c>
      <c r="G171" s="19">
        <v>32</v>
      </c>
      <c r="H171" s="19">
        <v>17</v>
      </c>
      <c r="I171" s="19">
        <v>15</v>
      </c>
    </row>
    <row r="172" spans="1:9" s="17" customFormat="1" ht="12" customHeight="1" x14ac:dyDescent="0.2">
      <c r="A172" s="240" t="s">
        <v>184</v>
      </c>
      <c r="B172" s="240"/>
      <c r="C172" s="19">
        <v>1370</v>
      </c>
      <c r="D172" s="19">
        <v>1132</v>
      </c>
      <c r="E172" s="19">
        <v>533</v>
      </c>
      <c r="F172" s="19">
        <v>599</v>
      </c>
      <c r="G172" s="19">
        <v>238</v>
      </c>
      <c r="H172" s="19">
        <v>124</v>
      </c>
      <c r="I172" s="19">
        <v>114</v>
      </c>
    </row>
    <row r="173" spans="1:9" s="17" customFormat="1" ht="12" customHeight="1" x14ac:dyDescent="0.2">
      <c r="A173" s="240" t="s">
        <v>186</v>
      </c>
      <c r="B173" s="240"/>
      <c r="C173" s="19">
        <v>115</v>
      </c>
      <c r="D173" s="19">
        <v>98</v>
      </c>
      <c r="E173" s="19">
        <v>46</v>
      </c>
      <c r="F173" s="19">
        <v>52</v>
      </c>
      <c r="G173" s="19">
        <v>17</v>
      </c>
      <c r="H173" s="19">
        <v>10</v>
      </c>
      <c r="I173" s="19">
        <v>7</v>
      </c>
    </row>
    <row r="174" spans="1:9" s="17" customFormat="1" ht="12" customHeight="1" x14ac:dyDescent="0.2">
      <c r="A174" s="240" t="s">
        <v>187</v>
      </c>
      <c r="B174" s="240"/>
      <c r="C174" s="19">
        <v>2802</v>
      </c>
      <c r="D174" s="19">
        <v>2197</v>
      </c>
      <c r="E174" s="19">
        <v>1054</v>
      </c>
      <c r="F174" s="19">
        <v>1143</v>
      </c>
      <c r="G174" s="19">
        <v>605</v>
      </c>
      <c r="H174" s="19">
        <v>336</v>
      </c>
      <c r="I174" s="19">
        <v>269</v>
      </c>
    </row>
    <row r="175" spans="1:9" s="17" customFormat="1" ht="12" customHeight="1" x14ac:dyDescent="0.2">
      <c r="A175" s="240" t="s">
        <v>188</v>
      </c>
      <c r="B175" s="240"/>
      <c r="C175" s="19">
        <v>589</v>
      </c>
      <c r="D175" s="19">
        <v>531</v>
      </c>
      <c r="E175" s="19">
        <v>256</v>
      </c>
      <c r="F175" s="19">
        <v>275</v>
      </c>
      <c r="G175" s="19">
        <v>58</v>
      </c>
      <c r="H175" s="19">
        <v>31</v>
      </c>
      <c r="I175" s="19">
        <v>27</v>
      </c>
    </row>
    <row r="176" spans="1:9" s="17" customFormat="1" ht="12" customHeight="1" x14ac:dyDescent="0.2">
      <c r="A176" s="240" t="s">
        <v>189</v>
      </c>
      <c r="B176" s="240"/>
      <c r="C176" s="19">
        <v>618</v>
      </c>
      <c r="D176" s="19">
        <v>545</v>
      </c>
      <c r="E176" s="19">
        <v>271</v>
      </c>
      <c r="F176" s="19">
        <v>274</v>
      </c>
      <c r="G176" s="19">
        <v>73</v>
      </c>
      <c r="H176" s="19">
        <v>43</v>
      </c>
      <c r="I176" s="19">
        <v>30</v>
      </c>
    </row>
    <row r="177" spans="1:9" s="17" customFormat="1" ht="12" customHeight="1" x14ac:dyDescent="0.2">
      <c r="A177" s="240" t="s">
        <v>190</v>
      </c>
      <c r="B177" s="240"/>
      <c r="C177" s="19">
        <v>2310</v>
      </c>
      <c r="D177" s="19">
        <v>1627</v>
      </c>
      <c r="E177" s="19">
        <v>790</v>
      </c>
      <c r="F177" s="19">
        <v>837</v>
      </c>
      <c r="G177" s="19">
        <v>683</v>
      </c>
      <c r="H177" s="19">
        <v>369</v>
      </c>
      <c r="I177" s="19">
        <v>314</v>
      </c>
    </row>
    <row r="178" spans="1:9" s="17" customFormat="1" ht="12" customHeight="1" x14ac:dyDescent="0.2">
      <c r="A178" s="240" t="s">
        <v>191</v>
      </c>
      <c r="B178" s="240"/>
      <c r="C178" s="19">
        <v>229</v>
      </c>
      <c r="D178" s="19">
        <v>205</v>
      </c>
      <c r="E178" s="19">
        <v>104</v>
      </c>
      <c r="F178" s="19">
        <v>101</v>
      </c>
      <c r="G178" s="19">
        <v>24</v>
      </c>
      <c r="H178" s="19">
        <v>20</v>
      </c>
      <c r="I178" s="19">
        <v>4</v>
      </c>
    </row>
    <row r="179" spans="1:9" s="17" customFormat="1" ht="12" customHeight="1" x14ac:dyDescent="0.2">
      <c r="A179" s="244" t="s">
        <v>192</v>
      </c>
      <c r="B179" s="244"/>
      <c r="C179" s="25">
        <v>3075</v>
      </c>
      <c r="D179" s="25">
        <v>2353</v>
      </c>
      <c r="E179" s="25">
        <v>1138</v>
      </c>
      <c r="F179" s="25">
        <v>1215</v>
      </c>
      <c r="G179" s="25">
        <v>722</v>
      </c>
      <c r="H179" s="25">
        <v>397</v>
      </c>
      <c r="I179" s="25">
        <v>325</v>
      </c>
    </row>
    <row r="180" spans="1:9" s="17" customFormat="1" ht="12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</row>
    <row r="181" spans="1:9" s="17" customFormat="1" ht="12" customHeight="1" x14ac:dyDescent="0.2">
      <c r="A181" s="243" t="s">
        <v>193</v>
      </c>
      <c r="B181" s="243"/>
      <c r="C181" s="16">
        <v>12918</v>
      </c>
      <c r="D181" s="16">
        <v>8995</v>
      </c>
      <c r="E181" s="16">
        <v>4378</v>
      </c>
      <c r="F181" s="16">
        <v>4617</v>
      </c>
      <c r="G181" s="16">
        <v>3923</v>
      </c>
      <c r="H181" s="16">
        <v>2218</v>
      </c>
      <c r="I181" s="16">
        <v>1705</v>
      </c>
    </row>
    <row r="182" spans="1:9" s="17" customFormat="1" ht="12" customHeight="1" x14ac:dyDescent="0.2">
      <c r="A182" s="240" t="s">
        <v>194</v>
      </c>
      <c r="B182" s="240"/>
      <c r="C182" s="19">
        <v>6164</v>
      </c>
      <c r="D182" s="19">
        <v>3959</v>
      </c>
      <c r="E182" s="19">
        <v>1944</v>
      </c>
      <c r="F182" s="19">
        <v>2015</v>
      </c>
      <c r="G182" s="19">
        <v>2205</v>
      </c>
      <c r="H182" s="19">
        <v>1199</v>
      </c>
      <c r="I182" s="19">
        <v>1006</v>
      </c>
    </row>
    <row r="183" spans="1:9" s="17" customFormat="1" ht="12" customHeight="1" x14ac:dyDescent="0.2">
      <c r="A183" s="240" t="s">
        <v>195</v>
      </c>
      <c r="B183" s="240"/>
      <c r="C183" s="19">
        <v>2753</v>
      </c>
      <c r="D183" s="19">
        <v>2289</v>
      </c>
      <c r="E183" s="19">
        <v>1096</v>
      </c>
      <c r="F183" s="19">
        <v>1193</v>
      </c>
      <c r="G183" s="19">
        <v>464</v>
      </c>
      <c r="H183" s="19">
        <v>270</v>
      </c>
      <c r="I183" s="19">
        <v>194</v>
      </c>
    </row>
    <row r="184" spans="1:9" s="17" customFormat="1" ht="12" customHeight="1" x14ac:dyDescent="0.2">
      <c r="A184" s="240" t="s">
        <v>196</v>
      </c>
      <c r="B184" s="240"/>
      <c r="C184" s="19">
        <v>663</v>
      </c>
      <c r="D184" s="19">
        <v>427</v>
      </c>
      <c r="E184" s="19">
        <v>208</v>
      </c>
      <c r="F184" s="19">
        <v>219</v>
      </c>
      <c r="G184" s="19">
        <v>236</v>
      </c>
      <c r="H184" s="19">
        <v>143</v>
      </c>
      <c r="I184" s="19">
        <v>93</v>
      </c>
    </row>
    <row r="185" spans="1:9" s="17" customFormat="1" ht="12" customHeight="1" x14ac:dyDescent="0.2">
      <c r="A185" s="240" t="s">
        <v>197</v>
      </c>
      <c r="B185" s="240"/>
      <c r="C185" s="19">
        <v>552</v>
      </c>
      <c r="D185" s="19">
        <v>420</v>
      </c>
      <c r="E185" s="19">
        <v>195</v>
      </c>
      <c r="F185" s="19">
        <v>225</v>
      </c>
      <c r="G185" s="19">
        <v>132</v>
      </c>
      <c r="H185" s="19">
        <v>86</v>
      </c>
      <c r="I185" s="19">
        <v>46</v>
      </c>
    </row>
    <row r="186" spans="1:9" s="17" customFormat="1" ht="12" customHeight="1" x14ac:dyDescent="0.2">
      <c r="A186" s="240" t="s">
        <v>198</v>
      </c>
      <c r="B186" s="240"/>
      <c r="C186" s="19">
        <v>1742</v>
      </c>
      <c r="D186" s="19">
        <v>1218</v>
      </c>
      <c r="E186" s="19">
        <v>588</v>
      </c>
      <c r="F186" s="19">
        <v>630</v>
      </c>
      <c r="G186" s="19">
        <v>524</v>
      </c>
      <c r="H186" s="19">
        <v>307</v>
      </c>
      <c r="I186" s="19">
        <v>217</v>
      </c>
    </row>
    <row r="187" spans="1:9" s="17" customFormat="1" ht="12" customHeight="1" x14ac:dyDescent="0.2">
      <c r="A187" s="244" t="s">
        <v>199</v>
      </c>
      <c r="B187" s="244"/>
      <c r="C187" s="25">
        <v>1044</v>
      </c>
      <c r="D187" s="25">
        <v>682</v>
      </c>
      <c r="E187" s="25">
        <v>347</v>
      </c>
      <c r="F187" s="25">
        <v>335</v>
      </c>
      <c r="G187" s="25">
        <v>362</v>
      </c>
      <c r="H187" s="25">
        <v>213</v>
      </c>
      <c r="I187" s="25">
        <v>149</v>
      </c>
    </row>
    <row r="188" spans="1:9" s="17" customFormat="1" ht="12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</row>
    <row r="189" spans="1:9" s="17" customFormat="1" ht="12" customHeight="1" x14ac:dyDescent="0.2">
      <c r="A189" s="243" t="s">
        <v>200</v>
      </c>
      <c r="B189" s="243"/>
      <c r="C189" s="16">
        <v>5659</v>
      </c>
      <c r="D189" s="16">
        <v>5163</v>
      </c>
      <c r="E189" s="16">
        <v>2565</v>
      </c>
      <c r="F189" s="16">
        <v>2598</v>
      </c>
      <c r="G189" s="16">
        <v>496</v>
      </c>
      <c r="H189" s="16">
        <v>284</v>
      </c>
      <c r="I189" s="16">
        <v>212</v>
      </c>
    </row>
    <row r="190" spans="1:9" s="17" customFormat="1" ht="12" customHeight="1" x14ac:dyDescent="0.2">
      <c r="A190" s="240" t="s">
        <v>201</v>
      </c>
      <c r="B190" s="240"/>
      <c r="C190" s="19">
        <v>1862</v>
      </c>
      <c r="D190" s="19">
        <v>1642</v>
      </c>
      <c r="E190" s="19">
        <v>802</v>
      </c>
      <c r="F190" s="19">
        <v>840</v>
      </c>
      <c r="G190" s="19">
        <v>220</v>
      </c>
      <c r="H190" s="19">
        <v>127</v>
      </c>
      <c r="I190" s="19">
        <v>93</v>
      </c>
    </row>
    <row r="191" spans="1:9" s="17" customFormat="1" ht="12" customHeight="1" x14ac:dyDescent="0.2">
      <c r="A191" s="240" t="s">
        <v>202</v>
      </c>
      <c r="B191" s="240"/>
      <c r="C191" s="19">
        <v>1708</v>
      </c>
      <c r="D191" s="19">
        <v>1608</v>
      </c>
      <c r="E191" s="19">
        <v>792</v>
      </c>
      <c r="F191" s="19">
        <v>816</v>
      </c>
      <c r="G191" s="19">
        <v>100</v>
      </c>
      <c r="H191" s="19">
        <v>59</v>
      </c>
      <c r="I191" s="19">
        <v>41</v>
      </c>
    </row>
    <row r="192" spans="1:9" s="17" customFormat="1" ht="12" customHeight="1" x14ac:dyDescent="0.2">
      <c r="A192" s="244" t="s">
        <v>348</v>
      </c>
      <c r="B192" s="244"/>
      <c r="C192" s="42">
        <v>2089</v>
      </c>
      <c r="D192" s="42">
        <v>1913</v>
      </c>
      <c r="E192" s="42">
        <v>971</v>
      </c>
      <c r="F192" s="42">
        <v>942</v>
      </c>
      <c r="G192" s="42">
        <v>176</v>
      </c>
      <c r="H192" s="42">
        <v>98</v>
      </c>
      <c r="I192" s="42">
        <v>78</v>
      </c>
    </row>
    <row r="193" spans="1:9" s="17" customFormat="1" ht="12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</row>
    <row r="194" spans="1:9" s="17" customFormat="1" ht="12" customHeight="1" x14ac:dyDescent="0.2">
      <c r="A194" s="243" t="s">
        <v>206</v>
      </c>
      <c r="B194" s="243"/>
      <c r="C194" s="16">
        <v>9377</v>
      </c>
      <c r="D194" s="16">
        <v>6771</v>
      </c>
      <c r="E194" s="16">
        <v>3310</v>
      </c>
      <c r="F194" s="16">
        <v>3461</v>
      </c>
      <c r="G194" s="16">
        <v>2606</v>
      </c>
      <c r="H194" s="16">
        <v>1490</v>
      </c>
      <c r="I194" s="16">
        <v>1116</v>
      </c>
    </row>
    <row r="195" spans="1:9" s="17" customFormat="1" ht="12" customHeight="1" x14ac:dyDescent="0.2">
      <c r="A195" s="240" t="s">
        <v>207</v>
      </c>
      <c r="B195" s="240"/>
      <c r="C195" s="19">
        <v>1556</v>
      </c>
      <c r="D195" s="19">
        <v>1186</v>
      </c>
      <c r="E195" s="19">
        <v>573</v>
      </c>
      <c r="F195" s="19">
        <v>613</v>
      </c>
      <c r="G195" s="19">
        <v>370</v>
      </c>
      <c r="H195" s="19">
        <v>223</v>
      </c>
      <c r="I195" s="19">
        <v>147</v>
      </c>
    </row>
    <row r="196" spans="1:9" s="17" customFormat="1" ht="12" customHeight="1" x14ac:dyDescent="0.2">
      <c r="A196" s="240" t="s">
        <v>209</v>
      </c>
      <c r="B196" s="240"/>
      <c r="C196" s="19">
        <v>90</v>
      </c>
      <c r="D196" s="19">
        <v>74</v>
      </c>
      <c r="E196" s="19">
        <v>37</v>
      </c>
      <c r="F196" s="19">
        <v>37</v>
      </c>
      <c r="G196" s="19">
        <v>16</v>
      </c>
      <c r="H196" s="19">
        <v>11</v>
      </c>
      <c r="I196" s="19">
        <v>5</v>
      </c>
    </row>
    <row r="197" spans="1:9" s="17" customFormat="1" ht="12" customHeight="1" x14ac:dyDescent="0.2">
      <c r="A197" s="240" t="s">
        <v>210</v>
      </c>
      <c r="B197" s="240"/>
      <c r="C197" s="19">
        <v>1042</v>
      </c>
      <c r="D197" s="19">
        <v>516</v>
      </c>
      <c r="E197" s="19">
        <v>249</v>
      </c>
      <c r="F197" s="19">
        <v>267</v>
      </c>
      <c r="G197" s="19">
        <v>526</v>
      </c>
      <c r="H197" s="19">
        <v>283</v>
      </c>
      <c r="I197" s="19">
        <v>243</v>
      </c>
    </row>
    <row r="198" spans="1:9" s="17" customFormat="1" ht="12" customHeight="1" x14ac:dyDescent="0.2">
      <c r="A198" s="240" t="s">
        <v>215</v>
      </c>
      <c r="B198" s="240"/>
      <c r="C198" s="19">
        <v>192</v>
      </c>
      <c r="D198" s="19">
        <v>173</v>
      </c>
      <c r="E198" s="19">
        <v>80</v>
      </c>
      <c r="F198" s="19">
        <v>93</v>
      </c>
      <c r="G198" s="19">
        <v>19</v>
      </c>
      <c r="H198" s="19">
        <v>13</v>
      </c>
      <c r="I198" s="19">
        <v>6</v>
      </c>
    </row>
    <row r="199" spans="1:9" s="17" customFormat="1" ht="12" customHeight="1" x14ac:dyDescent="0.2">
      <c r="A199" s="240" t="s">
        <v>216</v>
      </c>
      <c r="B199" s="240"/>
      <c r="C199" s="19">
        <v>2993</v>
      </c>
      <c r="D199" s="19">
        <v>2294</v>
      </c>
      <c r="E199" s="19">
        <v>1152</v>
      </c>
      <c r="F199" s="19">
        <v>1142</v>
      </c>
      <c r="G199" s="19">
        <v>699</v>
      </c>
      <c r="H199" s="19">
        <v>385</v>
      </c>
      <c r="I199" s="19">
        <v>314</v>
      </c>
    </row>
    <row r="200" spans="1:9" s="17" customFormat="1" ht="12" customHeight="1" x14ac:dyDescent="0.2">
      <c r="A200" s="240" t="s">
        <v>217</v>
      </c>
      <c r="B200" s="240"/>
      <c r="C200" s="19">
        <v>876</v>
      </c>
      <c r="D200" s="19">
        <v>612</v>
      </c>
      <c r="E200" s="19">
        <v>288</v>
      </c>
      <c r="F200" s="19">
        <v>324</v>
      </c>
      <c r="G200" s="19">
        <v>264</v>
      </c>
      <c r="H200" s="19">
        <v>159</v>
      </c>
      <c r="I200" s="19">
        <v>105</v>
      </c>
    </row>
    <row r="201" spans="1:9" s="17" customFormat="1" ht="12" customHeight="1" x14ac:dyDescent="0.2">
      <c r="A201" s="240" t="s">
        <v>220</v>
      </c>
      <c r="B201" s="240"/>
      <c r="C201" s="19">
        <v>334</v>
      </c>
      <c r="D201" s="19">
        <v>263</v>
      </c>
      <c r="E201" s="19">
        <v>130</v>
      </c>
      <c r="F201" s="19">
        <v>133</v>
      </c>
      <c r="G201" s="19">
        <v>71</v>
      </c>
      <c r="H201" s="19">
        <v>38</v>
      </c>
      <c r="I201" s="19">
        <v>33</v>
      </c>
    </row>
    <row r="202" spans="1:9" s="17" customFormat="1" ht="12" customHeight="1" x14ac:dyDescent="0.2">
      <c r="A202" s="240" t="s">
        <v>221</v>
      </c>
      <c r="B202" s="240"/>
      <c r="C202" s="19">
        <v>762</v>
      </c>
      <c r="D202" s="19">
        <v>455</v>
      </c>
      <c r="E202" s="19">
        <v>219</v>
      </c>
      <c r="F202" s="19">
        <v>236</v>
      </c>
      <c r="G202" s="19">
        <v>307</v>
      </c>
      <c r="H202" s="19">
        <v>196</v>
      </c>
      <c r="I202" s="19">
        <v>111</v>
      </c>
    </row>
    <row r="203" spans="1:9" s="17" customFormat="1" ht="12" customHeight="1" x14ac:dyDescent="0.2">
      <c r="A203" s="240" t="s">
        <v>222</v>
      </c>
      <c r="B203" s="240"/>
      <c r="C203" s="19">
        <v>408</v>
      </c>
      <c r="D203" s="19">
        <v>297</v>
      </c>
      <c r="E203" s="19">
        <v>144</v>
      </c>
      <c r="F203" s="19">
        <v>153</v>
      </c>
      <c r="G203" s="19">
        <v>111</v>
      </c>
      <c r="H203" s="19">
        <v>68</v>
      </c>
      <c r="I203" s="19">
        <v>43</v>
      </c>
    </row>
    <row r="204" spans="1:9" s="17" customFormat="1" ht="12" customHeight="1" x14ac:dyDescent="0.2">
      <c r="A204" s="240" t="s">
        <v>223</v>
      </c>
      <c r="B204" s="240"/>
      <c r="C204" s="19">
        <v>1046</v>
      </c>
      <c r="D204" s="19">
        <v>828</v>
      </c>
      <c r="E204" s="19">
        <v>404</v>
      </c>
      <c r="F204" s="19">
        <v>424</v>
      </c>
      <c r="G204" s="19">
        <v>218</v>
      </c>
      <c r="H204" s="19">
        <v>111</v>
      </c>
      <c r="I204" s="19">
        <v>107</v>
      </c>
    </row>
    <row r="205" spans="1:9" s="17" customFormat="1" ht="12" customHeight="1" x14ac:dyDescent="0.2">
      <c r="A205" s="244" t="s">
        <v>224</v>
      </c>
      <c r="B205" s="244"/>
      <c r="C205" s="25">
        <v>78</v>
      </c>
      <c r="D205" s="25">
        <v>73</v>
      </c>
      <c r="E205" s="25">
        <v>34</v>
      </c>
      <c r="F205" s="25">
        <v>39</v>
      </c>
      <c r="G205" s="25">
        <v>5</v>
      </c>
      <c r="H205" s="25">
        <v>3</v>
      </c>
      <c r="I205" s="25">
        <v>2</v>
      </c>
    </row>
    <row r="206" spans="1:9" s="17" customFormat="1" ht="12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</row>
    <row r="207" spans="1:9" s="17" customFormat="1" ht="12" customHeight="1" x14ac:dyDescent="0.2">
      <c r="A207" s="243" t="s">
        <v>225</v>
      </c>
      <c r="B207" s="243"/>
      <c r="C207" s="16">
        <v>346539</v>
      </c>
      <c r="D207" s="16">
        <v>252173</v>
      </c>
      <c r="E207" s="16">
        <v>118233</v>
      </c>
      <c r="F207" s="16">
        <v>133940</v>
      </c>
      <c r="G207" s="16">
        <v>94366</v>
      </c>
      <c r="H207" s="16">
        <v>50213</v>
      </c>
      <c r="I207" s="16">
        <v>44153</v>
      </c>
    </row>
    <row r="208" spans="1:9" s="17" customFormat="1" ht="12" customHeight="1" x14ac:dyDescent="0.2">
      <c r="A208" s="240" t="s">
        <v>226</v>
      </c>
      <c r="B208" s="240"/>
      <c r="C208" s="19">
        <v>50357</v>
      </c>
      <c r="D208" s="19">
        <v>38397</v>
      </c>
      <c r="E208" s="19">
        <v>18097</v>
      </c>
      <c r="F208" s="19">
        <v>20300</v>
      </c>
      <c r="G208" s="19">
        <v>11960</v>
      </c>
      <c r="H208" s="19">
        <v>6355</v>
      </c>
      <c r="I208" s="19">
        <v>5605</v>
      </c>
    </row>
    <row r="209" spans="1:9" s="17" customFormat="1" ht="12" customHeight="1" x14ac:dyDescent="0.2">
      <c r="A209" s="240" t="s">
        <v>227</v>
      </c>
      <c r="B209" s="240"/>
      <c r="C209" s="19">
        <v>148833</v>
      </c>
      <c r="D209" s="19">
        <v>102932</v>
      </c>
      <c r="E209" s="19">
        <v>47798</v>
      </c>
      <c r="F209" s="19">
        <v>55134</v>
      </c>
      <c r="G209" s="19">
        <v>45901</v>
      </c>
      <c r="H209" s="19">
        <v>24293</v>
      </c>
      <c r="I209" s="19">
        <v>21608</v>
      </c>
    </row>
    <row r="210" spans="1:9" s="17" customFormat="1" ht="12" customHeight="1" x14ac:dyDescent="0.2">
      <c r="A210" s="240" t="s">
        <v>228</v>
      </c>
      <c r="B210" s="240"/>
      <c r="C210" s="19">
        <v>63235</v>
      </c>
      <c r="D210" s="19">
        <v>47773</v>
      </c>
      <c r="E210" s="19">
        <v>22155</v>
      </c>
      <c r="F210" s="19">
        <v>25618</v>
      </c>
      <c r="G210" s="19">
        <v>15462</v>
      </c>
      <c r="H210" s="19">
        <v>8150</v>
      </c>
      <c r="I210" s="19">
        <v>7312</v>
      </c>
    </row>
    <row r="211" spans="1:9" s="17" customFormat="1" ht="12" customHeight="1" x14ac:dyDescent="0.2">
      <c r="A211" s="240" t="s">
        <v>229</v>
      </c>
      <c r="B211" s="240"/>
      <c r="C211" s="19">
        <v>5967</v>
      </c>
      <c r="D211" s="19">
        <v>5305</v>
      </c>
      <c r="E211" s="19">
        <v>2597</v>
      </c>
      <c r="F211" s="19">
        <v>2708</v>
      </c>
      <c r="G211" s="19">
        <v>662</v>
      </c>
      <c r="H211" s="19">
        <v>380</v>
      </c>
      <c r="I211" s="19">
        <v>282</v>
      </c>
    </row>
    <row r="212" spans="1:9" s="17" customFormat="1" ht="12" customHeight="1" x14ac:dyDescent="0.2">
      <c r="A212" s="240" t="s">
        <v>230</v>
      </c>
      <c r="B212" s="240"/>
      <c r="C212" s="19">
        <v>50193</v>
      </c>
      <c r="D212" s="19">
        <v>36837</v>
      </c>
      <c r="E212" s="19">
        <v>17333</v>
      </c>
      <c r="F212" s="19">
        <v>19504</v>
      </c>
      <c r="G212" s="19">
        <v>13356</v>
      </c>
      <c r="H212" s="19">
        <v>7043</v>
      </c>
      <c r="I212" s="19">
        <v>6313</v>
      </c>
    </row>
    <row r="213" spans="1:9" s="17" customFormat="1" ht="12" customHeight="1" x14ac:dyDescent="0.2">
      <c r="A213" s="240" t="s">
        <v>231</v>
      </c>
      <c r="B213" s="240"/>
      <c r="C213" s="19">
        <v>12918</v>
      </c>
      <c r="D213" s="19">
        <v>8995</v>
      </c>
      <c r="E213" s="19">
        <v>4378</v>
      </c>
      <c r="F213" s="19">
        <v>4617</v>
      </c>
      <c r="G213" s="19">
        <v>3923</v>
      </c>
      <c r="H213" s="19">
        <v>2218</v>
      </c>
      <c r="I213" s="19">
        <v>1705</v>
      </c>
    </row>
    <row r="214" spans="1:9" s="17" customFormat="1" ht="12" customHeight="1" x14ac:dyDescent="0.2">
      <c r="A214" s="240" t="s">
        <v>232</v>
      </c>
      <c r="B214" s="240"/>
      <c r="C214" s="19">
        <v>5659</v>
      </c>
      <c r="D214" s="19">
        <v>5163</v>
      </c>
      <c r="E214" s="19">
        <v>2565</v>
      </c>
      <c r="F214" s="19">
        <v>2598</v>
      </c>
      <c r="G214" s="19">
        <v>496</v>
      </c>
      <c r="H214" s="19">
        <v>284</v>
      </c>
      <c r="I214" s="19">
        <v>212</v>
      </c>
    </row>
    <row r="215" spans="1:9" s="17" customFormat="1" ht="12" customHeight="1" x14ac:dyDescent="0.2">
      <c r="A215" s="244" t="s">
        <v>233</v>
      </c>
      <c r="B215" s="244"/>
      <c r="C215" s="25">
        <v>9377</v>
      </c>
      <c r="D215" s="25">
        <v>6771</v>
      </c>
      <c r="E215" s="25">
        <v>3310</v>
      </c>
      <c r="F215" s="25">
        <v>3461</v>
      </c>
      <c r="G215" s="25">
        <v>2606</v>
      </c>
      <c r="H215" s="25">
        <v>1490</v>
      </c>
      <c r="I215" s="25">
        <v>1116</v>
      </c>
    </row>
    <row r="216" spans="1:9" s="17" customFormat="1" ht="12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</row>
    <row r="217" spans="1:9" s="17" customFormat="1" ht="12" customHeight="1" x14ac:dyDescent="0.2">
      <c r="A217" s="243" t="s">
        <v>369</v>
      </c>
      <c r="B217" s="243"/>
      <c r="C217" s="16">
        <v>306394</v>
      </c>
      <c r="D217" s="16">
        <v>221102</v>
      </c>
      <c r="E217" s="16">
        <v>103030</v>
      </c>
      <c r="F217" s="16">
        <v>118072</v>
      </c>
      <c r="G217" s="16">
        <v>85292</v>
      </c>
      <c r="H217" s="16">
        <v>44977</v>
      </c>
      <c r="I217" s="16">
        <v>40315</v>
      </c>
    </row>
    <row r="218" spans="1:9" s="17" customFormat="1" ht="12" customHeight="1" x14ac:dyDescent="0.2">
      <c r="A218" s="240" t="s">
        <v>230</v>
      </c>
      <c r="B218" s="240"/>
      <c r="C218" s="19">
        <v>52205</v>
      </c>
      <c r="D218" s="19">
        <v>38458</v>
      </c>
      <c r="E218" s="19">
        <v>18087</v>
      </c>
      <c r="F218" s="19">
        <v>20371</v>
      </c>
      <c r="G218" s="19">
        <v>13747</v>
      </c>
      <c r="H218" s="19">
        <v>7266</v>
      </c>
      <c r="I218" s="19">
        <v>6481</v>
      </c>
    </row>
    <row r="219" spans="1:9" s="17" customFormat="1" ht="12" customHeight="1" x14ac:dyDescent="0.2">
      <c r="A219" s="240" t="s">
        <v>234</v>
      </c>
      <c r="B219" s="240"/>
      <c r="C219" s="19">
        <v>50829</v>
      </c>
      <c r="D219" s="19">
        <v>38790</v>
      </c>
      <c r="E219" s="19">
        <v>18289</v>
      </c>
      <c r="F219" s="19">
        <v>20501</v>
      </c>
      <c r="G219" s="19">
        <v>12039</v>
      </c>
      <c r="H219" s="19">
        <v>6398</v>
      </c>
      <c r="I219" s="19">
        <v>5641</v>
      </c>
    </row>
    <row r="220" spans="1:9" s="17" customFormat="1" ht="12" customHeight="1" x14ac:dyDescent="0.2">
      <c r="A220" s="240" t="s">
        <v>228</v>
      </c>
      <c r="B220" s="240"/>
      <c r="C220" s="19">
        <v>62651</v>
      </c>
      <c r="D220" s="19">
        <v>47359</v>
      </c>
      <c r="E220" s="19">
        <v>21966</v>
      </c>
      <c r="F220" s="19">
        <v>25393</v>
      </c>
      <c r="G220" s="19">
        <v>15292</v>
      </c>
      <c r="H220" s="19">
        <v>8069</v>
      </c>
      <c r="I220" s="19">
        <v>7223</v>
      </c>
    </row>
    <row r="221" spans="1:9" s="17" customFormat="1" ht="12" customHeight="1" x14ac:dyDescent="0.2">
      <c r="A221" s="244" t="s">
        <v>227</v>
      </c>
      <c r="B221" s="244"/>
      <c r="C221" s="25">
        <v>140709</v>
      </c>
      <c r="D221" s="25">
        <v>96495</v>
      </c>
      <c r="E221" s="25">
        <v>44688</v>
      </c>
      <c r="F221" s="25">
        <v>51807</v>
      </c>
      <c r="G221" s="25">
        <v>44214</v>
      </c>
      <c r="H221" s="25">
        <v>23244</v>
      </c>
      <c r="I221" s="25">
        <v>20970</v>
      </c>
    </row>
    <row r="222" spans="1:9" s="112" customFormat="1" ht="12" customHeight="1" x14ac:dyDescent="0.15">
      <c r="A222" s="304"/>
      <c r="B222" s="304"/>
      <c r="C222" s="304"/>
      <c r="D222" s="304"/>
      <c r="E222" s="304"/>
      <c r="F222" s="304"/>
      <c r="G222" s="304"/>
      <c r="H222" s="304"/>
      <c r="I222" s="304"/>
    </row>
    <row r="223" spans="1:9" s="33" customFormat="1" ht="12" customHeight="1" x14ac:dyDescent="0.2">
      <c r="A223" s="294" t="s">
        <v>354</v>
      </c>
      <c r="B223" s="294"/>
      <c r="C223" s="294"/>
      <c r="D223" s="294"/>
      <c r="E223" s="294"/>
      <c r="F223" s="294"/>
      <c r="G223" s="294"/>
      <c r="H223" s="294"/>
      <c r="I223" s="294"/>
    </row>
    <row r="224" spans="1:9" s="33" customFormat="1" ht="12" customHeight="1" x14ac:dyDescent="0.2">
      <c r="A224" s="294" t="s">
        <v>368</v>
      </c>
      <c r="B224" s="294"/>
      <c r="C224" s="294"/>
      <c r="D224" s="294"/>
      <c r="E224" s="294"/>
      <c r="F224" s="294"/>
      <c r="G224" s="294"/>
      <c r="H224" s="294"/>
      <c r="I224" s="294"/>
    </row>
    <row r="225" spans="1:9" s="31" customFormat="1" ht="5.25" customHeight="1" x14ac:dyDescent="0.15">
      <c r="A225" s="305"/>
      <c r="B225" s="305"/>
      <c r="C225" s="305"/>
      <c r="D225" s="305"/>
      <c r="E225" s="305"/>
      <c r="F225" s="305"/>
      <c r="G225" s="305"/>
      <c r="H225" s="305"/>
      <c r="I225" s="305"/>
    </row>
    <row r="226" spans="1:9" s="110" customFormat="1" ht="11.25" x14ac:dyDescent="0.2">
      <c r="A226" s="296" t="s">
        <v>341</v>
      </c>
      <c r="B226" s="296"/>
      <c r="C226" s="296"/>
      <c r="D226" s="296"/>
      <c r="E226" s="296"/>
      <c r="F226" s="296"/>
      <c r="G226" s="296"/>
      <c r="H226" s="296"/>
      <c r="I226" s="296"/>
    </row>
    <row r="227" spans="1:9" s="112" customFormat="1" ht="5.25" customHeight="1" x14ac:dyDescent="0.2">
      <c r="A227" s="293"/>
      <c r="B227" s="272"/>
      <c r="C227" s="272"/>
      <c r="D227" s="272"/>
      <c r="E227" s="272"/>
      <c r="F227" s="272"/>
      <c r="G227" s="272"/>
      <c r="H227" s="272"/>
      <c r="I227" s="272"/>
    </row>
    <row r="228" spans="1:9" s="34" customFormat="1" ht="12.75" x14ac:dyDescent="0.2">
      <c r="A228" s="294" t="s">
        <v>355</v>
      </c>
      <c r="B228" s="272"/>
      <c r="C228" s="272"/>
      <c r="D228" s="272"/>
      <c r="E228" s="272"/>
      <c r="F228" s="272"/>
      <c r="G228" s="272"/>
      <c r="H228" s="272"/>
      <c r="I228" s="272"/>
    </row>
    <row r="229" spans="1:9" s="34" customFormat="1" ht="11.25" customHeight="1" x14ac:dyDescent="0.2">
      <c r="A229" s="297" t="s">
        <v>336</v>
      </c>
      <c r="B229" s="272"/>
      <c r="C229" s="272"/>
      <c r="D229" s="272"/>
      <c r="E229" s="272"/>
      <c r="F229" s="272"/>
      <c r="G229" s="272"/>
      <c r="H229" s="272"/>
      <c r="I229" s="272"/>
    </row>
  </sheetData>
  <mergeCells count="199">
    <mergeCell ref="A146:B146"/>
    <mergeCell ref="A147:B147"/>
    <mergeCell ref="A148:B148"/>
    <mergeCell ref="A149:B149"/>
    <mergeCell ref="A150:B150"/>
    <mergeCell ref="A140:B140"/>
    <mergeCell ref="A141:B141"/>
    <mergeCell ref="A142:B142"/>
    <mergeCell ref="A143:B143"/>
    <mergeCell ref="A144:B144"/>
    <mergeCell ref="A145:B145"/>
    <mergeCell ref="A164:B164"/>
    <mergeCell ref="A158:B158"/>
    <mergeCell ref="A159:B159"/>
    <mergeCell ref="A160:B160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225:I225"/>
    <mergeCell ref="A217:B217"/>
    <mergeCell ref="A218:B218"/>
    <mergeCell ref="A220:B220"/>
    <mergeCell ref="A221:B221"/>
    <mergeCell ref="A219:B219"/>
    <mergeCell ref="A222:I222"/>
    <mergeCell ref="A223:I223"/>
    <mergeCell ref="A224:I224"/>
    <mergeCell ref="A211:B211"/>
    <mergeCell ref="A212:B212"/>
    <mergeCell ref="A213:B213"/>
    <mergeCell ref="A214:B214"/>
    <mergeCell ref="A215:B215"/>
    <mergeCell ref="A204:B204"/>
    <mergeCell ref="A205:B205"/>
    <mergeCell ref="A207:B207"/>
    <mergeCell ref="A208:B208"/>
    <mergeCell ref="A209:B209"/>
    <mergeCell ref="A210:B210"/>
    <mergeCell ref="A197:B197"/>
    <mergeCell ref="A198:B198"/>
    <mergeCell ref="A199:B199"/>
    <mergeCell ref="A200:B200"/>
    <mergeCell ref="A202:B202"/>
    <mergeCell ref="A203:B203"/>
    <mergeCell ref="A201:B201"/>
    <mergeCell ref="A190:B190"/>
    <mergeCell ref="A191:B191"/>
    <mergeCell ref="A192:B192"/>
    <mergeCell ref="A194:B194"/>
    <mergeCell ref="A195:B195"/>
    <mergeCell ref="A196:B196"/>
    <mergeCell ref="A184:B184"/>
    <mergeCell ref="A185:B185"/>
    <mergeCell ref="A186:B186"/>
    <mergeCell ref="A187:B187"/>
    <mergeCell ref="A189:B189"/>
    <mergeCell ref="A178:B178"/>
    <mergeCell ref="A179:B179"/>
    <mergeCell ref="A181:B181"/>
    <mergeCell ref="A182:B182"/>
    <mergeCell ref="A183:B183"/>
    <mergeCell ref="A171:B171"/>
    <mergeCell ref="A172:B172"/>
    <mergeCell ref="A173:B173"/>
    <mergeCell ref="A175:B175"/>
    <mergeCell ref="A176:B176"/>
    <mergeCell ref="A177:B177"/>
    <mergeCell ref="A174:B174"/>
    <mergeCell ref="A165:B165"/>
    <mergeCell ref="A166:B166"/>
    <mergeCell ref="A167:B167"/>
    <mergeCell ref="A168:B168"/>
    <mergeCell ref="A169:B169"/>
    <mergeCell ref="A170:B170"/>
    <mergeCell ref="A134:B134"/>
    <mergeCell ref="A135:B135"/>
    <mergeCell ref="A136:B136"/>
    <mergeCell ref="A137:B137"/>
    <mergeCell ref="A138:B138"/>
    <mergeCell ref="A139:B139"/>
    <mergeCell ref="A127:B127"/>
    <mergeCell ref="A128:B128"/>
    <mergeCell ref="A129:B129"/>
    <mergeCell ref="A130:B130"/>
    <mergeCell ref="A131:B131"/>
    <mergeCell ref="A132:B132"/>
    <mergeCell ref="A133:B133"/>
    <mergeCell ref="A121:B121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71:B71"/>
    <mergeCell ref="A90:B90"/>
    <mergeCell ref="A81:B81"/>
    <mergeCell ref="A82:B82"/>
    <mergeCell ref="A83:B83"/>
    <mergeCell ref="A84:B84"/>
    <mergeCell ref="A97:B97"/>
    <mergeCell ref="A98:B98"/>
    <mergeCell ref="A99:B99"/>
    <mergeCell ref="A85:B85"/>
    <mergeCell ref="A86:B86"/>
    <mergeCell ref="A87:B87"/>
    <mergeCell ref="A88:B88"/>
    <mergeCell ref="A89:B89"/>
    <mergeCell ref="A79:B79"/>
    <mergeCell ref="A80:B80"/>
    <mergeCell ref="A72:B72"/>
    <mergeCell ref="A73:B73"/>
    <mergeCell ref="A74:B74"/>
    <mergeCell ref="A75:B75"/>
    <mergeCell ref="A76:B76"/>
    <mergeCell ref="A77:B77"/>
    <mergeCell ref="A78:B78"/>
    <mergeCell ref="A39:B39"/>
    <mergeCell ref="A41:B41"/>
    <mergeCell ref="A42:B42"/>
    <mergeCell ref="A43:B43"/>
    <mergeCell ref="A52:B52"/>
    <mergeCell ref="A66:B66"/>
    <mergeCell ref="A67:B67"/>
    <mergeCell ref="A69:B69"/>
    <mergeCell ref="A70:B70"/>
    <mergeCell ref="A46:B46"/>
    <mergeCell ref="A51:B51"/>
    <mergeCell ref="A56:B56"/>
    <mergeCell ref="A60:B60"/>
    <mergeCell ref="A61:B61"/>
    <mergeCell ref="A62:B62"/>
    <mergeCell ref="A63:B63"/>
    <mergeCell ref="A64:B64"/>
    <mergeCell ref="A65:B65"/>
    <mergeCell ref="A7:I7"/>
    <mergeCell ref="A9:B9"/>
    <mergeCell ref="A226:I226"/>
    <mergeCell ref="A228:I228"/>
    <mergeCell ref="A229:I229"/>
    <mergeCell ref="A227:I227"/>
    <mergeCell ref="A25:B25"/>
    <mergeCell ref="A28:B28"/>
    <mergeCell ref="A31:B31"/>
    <mergeCell ref="A32:B32"/>
    <mergeCell ref="A37:B37"/>
    <mergeCell ref="A11:B11"/>
    <mergeCell ref="A38:B38"/>
    <mergeCell ref="A12:B12"/>
    <mergeCell ref="A16:B16"/>
    <mergeCell ref="A20:B20"/>
    <mergeCell ref="A22:B22"/>
    <mergeCell ref="A23:B23"/>
    <mergeCell ref="A24:B24"/>
    <mergeCell ref="A53:B53"/>
    <mergeCell ref="A54:B54"/>
    <mergeCell ref="A57:B57"/>
    <mergeCell ref="A58:B58"/>
    <mergeCell ref="A59:B59"/>
    <mergeCell ref="A1:I1"/>
    <mergeCell ref="A2:I2"/>
    <mergeCell ref="A3:I3"/>
    <mergeCell ref="A4:I4"/>
    <mergeCell ref="A5:B5"/>
    <mergeCell ref="D5:F5"/>
    <mergeCell ref="G5:I5"/>
    <mergeCell ref="A6:B6"/>
    <mergeCell ref="D6:F6"/>
    <mergeCell ref="G6:I6"/>
  </mergeCells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J242"/>
  <sheetViews>
    <sheetView workbookViewId="0">
      <selection sqref="A1:I1"/>
    </sheetView>
  </sheetViews>
  <sheetFormatPr defaultRowHeight="12" customHeight="1" x14ac:dyDescent="0.2"/>
  <cols>
    <col min="1" max="1" width="2.7109375" style="1" customWidth="1"/>
    <col min="2" max="2" width="32.42578125" style="1" customWidth="1"/>
    <col min="3" max="9" width="8.42578125" style="2" customWidth="1"/>
    <col min="10" max="16384" width="9.140625" style="1"/>
  </cols>
  <sheetData>
    <row r="1" spans="1:10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10" s="3" customFormat="1" ht="12.75" customHeight="1" x14ac:dyDescent="0.2">
      <c r="A2" s="300" t="s">
        <v>349</v>
      </c>
      <c r="B2" s="300"/>
      <c r="C2" s="300"/>
      <c r="D2" s="300"/>
      <c r="E2" s="300"/>
      <c r="F2" s="300"/>
      <c r="G2" s="300"/>
      <c r="H2" s="300"/>
      <c r="I2" s="300"/>
    </row>
    <row r="3" spans="1:10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10" s="4" customFormat="1" ht="12.7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</row>
    <row r="5" spans="1:10" s="115" customFormat="1" ht="12" customHeight="1" x14ac:dyDescent="0.2">
      <c r="A5" s="257"/>
      <c r="B5" s="257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10" s="115" customFormat="1" ht="12" customHeight="1" x14ac:dyDescent="0.2">
      <c r="A6" s="248"/>
      <c r="B6" s="248"/>
      <c r="C6" s="116"/>
      <c r="D6" s="250"/>
      <c r="E6" s="251"/>
      <c r="F6" s="249"/>
      <c r="G6" s="250"/>
      <c r="H6" s="251"/>
      <c r="I6" s="251"/>
    </row>
    <row r="7" spans="1:10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10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10" s="11" customFormat="1" ht="12" customHeight="1" x14ac:dyDescent="0.2">
      <c r="A9" s="252" t="s">
        <v>6</v>
      </c>
      <c r="B9" s="252"/>
      <c r="C9" s="12">
        <f t="shared" ref="C9:I9" si="0">C11+C22+C37+C41+C52</f>
        <v>341652</v>
      </c>
      <c r="D9" s="12">
        <f t="shared" si="0"/>
        <v>250320</v>
      </c>
      <c r="E9" s="12">
        <f t="shared" si="0"/>
        <v>117306</v>
      </c>
      <c r="F9" s="12">
        <f t="shared" si="0"/>
        <v>133014</v>
      </c>
      <c r="G9" s="12">
        <f t="shared" si="0"/>
        <v>91332</v>
      </c>
      <c r="H9" s="12">
        <f t="shared" si="0"/>
        <v>48567</v>
      </c>
      <c r="I9" s="12">
        <f t="shared" si="0"/>
        <v>42765</v>
      </c>
      <c r="J9" s="106"/>
    </row>
    <row r="10" spans="1:10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  <c r="J10" s="106"/>
    </row>
    <row r="11" spans="1:10" s="15" customFormat="1" ht="12" customHeight="1" x14ac:dyDescent="0.2">
      <c r="A11" s="243" t="s">
        <v>7</v>
      </c>
      <c r="B11" s="243"/>
      <c r="C11" s="16">
        <f t="shared" ref="C11:I11" si="1">C12+C16+C20</f>
        <v>29282</v>
      </c>
      <c r="D11" s="16">
        <f t="shared" si="1"/>
        <v>22082</v>
      </c>
      <c r="E11" s="16">
        <f t="shared" si="1"/>
        <v>10770</v>
      </c>
      <c r="F11" s="16">
        <f t="shared" si="1"/>
        <v>11312</v>
      </c>
      <c r="G11" s="16">
        <f t="shared" si="1"/>
        <v>7200</v>
      </c>
      <c r="H11" s="16">
        <f t="shared" si="1"/>
        <v>4187</v>
      </c>
      <c r="I11" s="16">
        <f t="shared" si="1"/>
        <v>3013</v>
      </c>
      <c r="J11" s="106"/>
    </row>
    <row r="12" spans="1:10" s="17" customFormat="1" ht="12" customHeight="1" x14ac:dyDescent="0.2">
      <c r="A12" s="240" t="s">
        <v>8</v>
      </c>
      <c r="B12" s="240"/>
      <c r="C12" s="19">
        <f t="shared" ref="C12:I12" si="2">C13+C14+C15</f>
        <v>9524</v>
      </c>
      <c r="D12" s="19">
        <f t="shared" si="2"/>
        <v>6811</v>
      </c>
      <c r="E12" s="19">
        <f t="shared" si="2"/>
        <v>3321</v>
      </c>
      <c r="F12" s="19">
        <f t="shared" si="2"/>
        <v>3490</v>
      </c>
      <c r="G12" s="19">
        <f t="shared" si="2"/>
        <v>2713</v>
      </c>
      <c r="H12" s="19">
        <f t="shared" si="2"/>
        <v>1644</v>
      </c>
      <c r="I12" s="19">
        <f t="shared" si="2"/>
        <v>1069</v>
      </c>
      <c r="J12" s="106"/>
    </row>
    <row r="13" spans="1:10" s="17" customFormat="1" ht="12" customHeight="1" x14ac:dyDescent="0.2">
      <c r="A13" s="20"/>
      <c r="B13" s="21" t="s">
        <v>9</v>
      </c>
      <c r="C13" s="19">
        <f t="shared" ref="C13:I13" si="3">C208+C209+C211+C216+C217</f>
        <v>3231</v>
      </c>
      <c r="D13" s="19">
        <f t="shared" si="3"/>
        <v>2541</v>
      </c>
      <c r="E13" s="19">
        <f t="shared" si="3"/>
        <v>1224</v>
      </c>
      <c r="F13" s="19">
        <f t="shared" si="3"/>
        <v>1317</v>
      </c>
      <c r="G13" s="19">
        <f t="shared" si="3"/>
        <v>690</v>
      </c>
      <c r="H13" s="19">
        <f t="shared" si="3"/>
        <v>406</v>
      </c>
      <c r="I13" s="19">
        <f t="shared" si="3"/>
        <v>284</v>
      </c>
      <c r="J13" s="106"/>
    </row>
    <row r="14" spans="1:10" s="17" customFormat="1" ht="12" customHeight="1" x14ac:dyDescent="0.2">
      <c r="A14" s="20"/>
      <c r="B14" s="21" t="s">
        <v>10</v>
      </c>
      <c r="C14" s="19">
        <f t="shared" ref="C14:I14" si="4">+C212+C218</f>
        <v>3255</v>
      </c>
      <c r="D14" s="19">
        <f t="shared" si="4"/>
        <v>2392</v>
      </c>
      <c r="E14" s="19">
        <f t="shared" si="4"/>
        <v>1183</v>
      </c>
      <c r="F14" s="19">
        <f t="shared" si="4"/>
        <v>1209</v>
      </c>
      <c r="G14" s="19">
        <f t="shared" si="4"/>
        <v>863</v>
      </c>
      <c r="H14" s="19">
        <f t="shared" si="4"/>
        <v>538</v>
      </c>
      <c r="I14" s="19">
        <f t="shared" si="4"/>
        <v>325</v>
      </c>
      <c r="J14" s="106"/>
    </row>
    <row r="15" spans="1:10" s="17" customFormat="1" ht="12" customHeight="1" x14ac:dyDescent="0.2">
      <c r="A15" s="20"/>
      <c r="B15" s="22" t="s">
        <v>11</v>
      </c>
      <c r="C15" s="19">
        <f t="shared" ref="C15:I15" si="5">C210+C213+C214+C215</f>
        <v>3038</v>
      </c>
      <c r="D15" s="19">
        <f t="shared" si="5"/>
        <v>1878</v>
      </c>
      <c r="E15" s="19">
        <f t="shared" si="5"/>
        <v>914</v>
      </c>
      <c r="F15" s="19">
        <f t="shared" si="5"/>
        <v>964</v>
      </c>
      <c r="G15" s="19">
        <f t="shared" si="5"/>
        <v>1160</v>
      </c>
      <c r="H15" s="19">
        <f t="shared" si="5"/>
        <v>700</v>
      </c>
      <c r="I15" s="19">
        <f t="shared" si="5"/>
        <v>460</v>
      </c>
      <c r="J15" s="106"/>
    </row>
    <row r="16" spans="1:10" s="17" customFormat="1" ht="12" customHeight="1" x14ac:dyDescent="0.2">
      <c r="A16" s="240" t="s">
        <v>12</v>
      </c>
      <c r="B16" s="240"/>
      <c r="C16" s="19">
        <f t="shared" ref="C16:I16" si="6">C17+C18+C19</f>
        <v>5591</v>
      </c>
      <c r="D16" s="19">
        <f t="shared" si="6"/>
        <v>5109</v>
      </c>
      <c r="E16" s="19">
        <f t="shared" si="6"/>
        <v>2540</v>
      </c>
      <c r="F16" s="19">
        <f t="shared" si="6"/>
        <v>2569</v>
      </c>
      <c r="G16" s="19">
        <f t="shared" si="6"/>
        <v>482</v>
      </c>
      <c r="H16" s="19">
        <f t="shared" si="6"/>
        <v>272</v>
      </c>
      <c r="I16" s="19">
        <f t="shared" si="6"/>
        <v>210</v>
      </c>
      <c r="J16" s="106"/>
    </row>
    <row r="17" spans="1:10" s="17" customFormat="1" ht="12" customHeight="1" x14ac:dyDescent="0.2">
      <c r="A17" s="20"/>
      <c r="B17" s="21" t="s">
        <v>13</v>
      </c>
      <c r="C17" s="19">
        <f t="shared" ref="C17:I17" si="7">+C204</f>
        <v>1690</v>
      </c>
      <c r="D17" s="19">
        <f t="shared" si="7"/>
        <v>1591</v>
      </c>
      <c r="E17" s="19">
        <f t="shared" si="7"/>
        <v>785</v>
      </c>
      <c r="F17" s="19">
        <f t="shared" si="7"/>
        <v>806</v>
      </c>
      <c r="G17" s="19">
        <f t="shared" si="7"/>
        <v>99</v>
      </c>
      <c r="H17" s="19">
        <f t="shared" si="7"/>
        <v>56</v>
      </c>
      <c r="I17" s="19">
        <f t="shared" si="7"/>
        <v>43</v>
      </c>
      <c r="J17" s="106"/>
    </row>
    <row r="18" spans="1:10" s="17" customFormat="1" ht="12" customHeight="1" x14ac:dyDescent="0.2">
      <c r="A18" s="20"/>
      <c r="B18" s="21" t="s">
        <v>14</v>
      </c>
      <c r="C18" s="19">
        <f t="shared" ref="C18:I18" si="8">+C203</f>
        <v>1856</v>
      </c>
      <c r="D18" s="19">
        <f t="shared" si="8"/>
        <v>1641</v>
      </c>
      <c r="E18" s="19">
        <f t="shared" si="8"/>
        <v>799</v>
      </c>
      <c r="F18" s="19">
        <f t="shared" si="8"/>
        <v>842</v>
      </c>
      <c r="G18" s="19">
        <f t="shared" si="8"/>
        <v>215</v>
      </c>
      <c r="H18" s="19">
        <f t="shared" si="8"/>
        <v>120</v>
      </c>
      <c r="I18" s="19">
        <f t="shared" si="8"/>
        <v>95</v>
      </c>
      <c r="J18" s="106"/>
    </row>
    <row r="19" spans="1:10" s="17" customFormat="1" ht="12" customHeight="1" x14ac:dyDescent="0.2">
      <c r="A19" s="23"/>
      <c r="B19" s="21" t="s">
        <v>15</v>
      </c>
      <c r="C19" s="19">
        <f t="shared" ref="C19:I19" si="9">C205</f>
        <v>2045</v>
      </c>
      <c r="D19" s="19">
        <f t="shared" si="9"/>
        <v>1877</v>
      </c>
      <c r="E19" s="19">
        <f t="shared" si="9"/>
        <v>956</v>
      </c>
      <c r="F19" s="19">
        <f t="shared" si="9"/>
        <v>921</v>
      </c>
      <c r="G19" s="19">
        <f t="shared" si="9"/>
        <v>168</v>
      </c>
      <c r="H19" s="19">
        <f t="shared" si="9"/>
        <v>96</v>
      </c>
      <c r="I19" s="19">
        <f t="shared" si="9"/>
        <v>72</v>
      </c>
      <c r="J19" s="106"/>
    </row>
    <row r="20" spans="1:10" s="17" customFormat="1" ht="12" customHeight="1" x14ac:dyDescent="0.2">
      <c r="A20" s="242" t="s">
        <v>16</v>
      </c>
      <c r="B20" s="242"/>
      <c r="C20" s="25">
        <f t="shared" ref="C20:I20" si="10">C195+C196+C197+C181+C198+C199+C186+C200+C189</f>
        <v>14167</v>
      </c>
      <c r="D20" s="25">
        <f t="shared" si="10"/>
        <v>10162</v>
      </c>
      <c r="E20" s="25">
        <f t="shared" si="10"/>
        <v>4909</v>
      </c>
      <c r="F20" s="25">
        <f t="shared" si="10"/>
        <v>5253</v>
      </c>
      <c r="G20" s="25">
        <f t="shared" si="10"/>
        <v>4005</v>
      </c>
      <c r="H20" s="25">
        <f t="shared" si="10"/>
        <v>2271</v>
      </c>
      <c r="I20" s="25">
        <f t="shared" si="10"/>
        <v>1734</v>
      </c>
      <c r="J20" s="106"/>
    </row>
    <row r="21" spans="1:10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106"/>
    </row>
    <row r="22" spans="1:10" s="15" customFormat="1" ht="12" customHeight="1" x14ac:dyDescent="0.2">
      <c r="A22" s="243" t="s">
        <v>345</v>
      </c>
      <c r="B22" s="243"/>
      <c r="C22" s="16">
        <f t="shared" ref="C22:I22" si="11">C23+C24+C25+C28+C31+C32</f>
        <v>68731</v>
      </c>
      <c r="D22" s="16">
        <f t="shared" si="11"/>
        <v>52824</v>
      </c>
      <c r="E22" s="16">
        <f t="shared" si="11"/>
        <v>24631</v>
      </c>
      <c r="F22" s="16">
        <f t="shared" si="11"/>
        <v>28193</v>
      </c>
      <c r="G22" s="16">
        <f t="shared" si="11"/>
        <v>15907</v>
      </c>
      <c r="H22" s="16">
        <f t="shared" si="11"/>
        <v>8396</v>
      </c>
      <c r="I22" s="16">
        <f t="shared" si="11"/>
        <v>7511</v>
      </c>
      <c r="J22" s="106"/>
    </row>
    <row r="23" spans="1:10" s="17" customFormat="1" ht="12" customHeight="1" x14ac:dyDescent="0.2">
      <c r="A23" s="240" t="s">
        <v>18</v>
      </c>
      <c r="B23" s="240"/>
      <c r="C23" s="19">
        <f t="shared" ref="C23:I23" si="12">C135+C137+C138+C149+C150+C152+C154+C156+C157</f>
        <v>41200</v>
      </c>
      <c r="D23" s="19">
        <f t="shared" si="12"/>
        <v>29598</v>
      </c>
      <c r="E23" s="19">
        <f t="shared" si="12"/>
        <v>13495</v>
      </c>
      <c r="F23" s="19">
        <f t="shared" si="12"/>
        <v>16103</v>
      </c>
      <c r="G23" s="19">
        <f t="shared" si="12"/>
        <v>11602</v>
      </c>
      <c r="H23" s="19">
        <f t="shared" si="12"/>
        <v>6008</v>
      </c>
      <c r="I23" s="19">
        <f t="shared" si="12"/>
        <v>5594</v>
      </c>
      <c r="J23" s="106"/>
    </row>
    <row r="24" spans="1:10" s="17" customFormat="1" ht="12" customHeight="1" x14ac:dyDescent="0.2">
      <c r="A24" s="240" t="s">
        <v>19</v>
      </c>
      <c r="B24" s="240"/>
      <c r="C24" s="19">
        <f t="shared" ref="C24:I24" si="13">C144</f>
        <v>5015</v>
      </c>
      <c r="D24" s="19">
        <f t="shared" si="13"/>
        <v>4007</v>
      </c>
      <c r="E24" s="19">
        <f t="shared" si="13"/>
        <v>1865</v>
      </c>
      <c r="F24" s="19">
        <f t="shared" si="13"/>
        <v>2142</v>
      </c>
      <c r="G24" s="19">
        <f t="shared" si="13"/>
        <v>1008</v>
      </c>
      <c r="H24" s="19">
        <f t="shared" si="13"/>
        <v>560</v>
      </c>
      <c r="I24" s="19">
        <f t="shared" si="13"/>
        <v>448</v>
      </c>
      <c r="J24" s="106"/>
    </row>
    <row r="25" spans="1:10" s="17" customFormat="1" ht="12" customHeight="1" x14ac:dyDescent="0.2">
      <c r="A25" s="240" t="s">
        <v>20</v>
      </c>
      <c r="B25" s="240"/>
      <c r="C25" s="19">
        <f t="shared" ref="C25:I25" si="14">C26+C27</f>
        <v>12072</v>
      </c>
      <c r="D25" s="19">
        <f t="shared" si="14"/>
        <v>9889</v>
      </c>
      <c r="E25" s="19">
        <f t="shared" si="14"/>
        <v>4743</v>
      </c>
      <c r="F25" s="19">
        <f t="shared" si="14"/>
        <v>5146</v>
      </c>
      <c r="G25" s="19">
        <f t="shared" si="14"/>
        <v>2183</v>
      </c>
      <c r="H25" s="19">
        <f t="shared" si="14"/>
        <v>1192</v>
      </c>
      <c r="I25" s="19">
        <f t="shared" si="14"/>
        <v>991</v>
      </c>
      <c r="J25" s="106"/>
    </row>
    <row r="26" spans="1:10" s="17" customFormat="1" ht="12" customHeight="1" x14ac:dyDescent="0.2">
      <c r="A26" s="26"/>
      <c r="B26" s="21" t="s">
        <v>21</v>
      </c>
      <c r="C26" s="19">
        <f t="shared" ref="C26:I26" si="15">C136+C141+C143+C151+C158+C163</f>
        <v>887</v>
      </c>
      <c r="D26" s="19">
        <f t="shared" si="15"/>
        <v>831</v>
      </c>
      <c r="E26" s="19">
        <f t="shared" si="15"/>
        <v>404</v>
      </c>
      <c r="F26" s="19">
        <f t="shared" si="15"/>
        <v>427</v>
      </c>
      <c r="G26" s="19">
        <f t="shared" si="15"/>
        <v>56</v>
      </c>
      <c r="H26" s="19">
        <f t="shared" si="15"/>
        <v>29</v>
      </c>
      <c r="I26" s="19">
        <f t="shared" si="15"/>
        <v>27</v>
      </c>
      <c r="J26" s="106"/>
    </row>
    <row r="27" spans="1:10" s="17" customFormat="1" ht="12" customHeight="1" x14ac:dyDescent="0.2">
      <c r="A27" s="23"/>
      <c r="B27" s="21" t="s">
        <v>22</v>
      </c>
      <c r="C27" s="19">
        <f t="shared" ref="C27:I27" si="16">C142+C145+C148+C160</f>
        <v>11185</v>
      </c>
      <c r="D27" s="19">
        <f t="shared" si="16"/>
        <v>9058</v>
      </c>
      <c r="E27" s="19">
        <f t="shared" si="16"/>
        <v>4339</v>
      </c>
      <c r="F27" s="19">
        <f t="shared" si="16"/>
        <v>4719</v>
      </c>
      <c r="G27" s="19">
        <f t="shared" si="16"/>
        <v>2127</v>
      </c>
      <c r="H27" s="19">
        <f t="shared" si="16"/>
        <v>1163</v>
      </c>
      <c r="I27" s="19">
        <f t="shared" si="16"/>
        <v>964</v>
      </c>
      <c r="J27" s="106"/>
    </row>
    <row r="28" spans="1:10" s="17" customFormat="1" ht="12" customHeight="1" x14ac:dyDescent="0.2">
      <c r="A28" s="240" t="s">
        <v>23</v>
      </c>
      <c r="B28" s="240"/>
      <c r="C28" s="19">
        <f t="shared" ref="C28:I28" si="17">C29+C30</f>
        <v>3758</v>
      </c>
      <c r="D28" s="19">
        <f t="shared" si="17"/>
        <v>3328</v>
      </c>
      <c r="E28" s="19">
        <f t="shared" si="17"/>
        <v>1574</v>
      </c>
      <c r="F28" s="19">
        <f t="shared" si="17"/>
        <v>1754</v>
      </c>
      <c r="G28" s="19">
        <f t="shared" si="17"/>
        <v>430</v>
      </c>
      <c r="H28" s="19">
        <f t="shared" si="17"/>
        <v>241</v>
      </c>
      <c r="I28" s="19">
        <f t="shared" si="17"/>
        <v>189</v>
      </c>
      <c r="J28" s="106"/>
    </row>
    <row r="29" spans="1:10" s="17" customFormat="1" ht="12" customHeight="1" x14ac:dyDescent="0.2">
      <c r="A29" s="26"/>
      <c r="B29" s="21" t="s">
        <v>24</v>
      </c>
      <c r="C29" s="19">
        <f t="shared" ref="C29:I29" si="18">+C140</f>
        <v>1192</v>
      </c>
      <c r="D29" s="19">
        <f t="shared" si="18"/>
        <v>1059</v>
      </c>
      <c r="E29" s="19">
        <f t="shared" si="18"/>
        <v>502</v>
      </c>
      <c r="F29" s="19">
        <f t="shared" si="18"/>
        <v>557</v>
      </c>
      <c r="G29" s="19">
        <f t="shared" si="18"/>
        <v>133</v>
      </c>
      <c r="H29" s="19">
        <f t="shared" si="18"/>
        <v>71</v>
      </c>
      <c r="I29" s="19">
        <f t="shared" si="18"/>
        <v>62</v>
      </c>
      <c r="J29" s="106"/>
    </row>
    <row r="30" spans="1:10" s="17" customFormat="1" ht="12" customHeight="1" x14ac:dyDescent="0.2">
      <c r="A30" s="23"/>
      <c r="B30" s="21" t="s">
        <v>25</v>
      </c>
      <c r="C30" s="19">
        <f t="shared" ref="C30:I30" si="19">C139+C159+C162</f>
        <v>2566</v>
      </c>
      <c r="D30" s="19">
        <f t="shared" si="19"/>
        <v>2269</v>
      </c>
      <c r="E30" s="19">
        <f t="shared" si="19"/>
        <v>1072</v>
      </c>
      <c r="F30" s="19">
        <f t="shared" si="19"/>
        <v>1197</v>
      </c>
      <c r="G30" s="19">
        <f t="shared" si="19"/>
        <v>297</v>
      </c>
      <c r="H30" s="19">
        <f t="shared" si="19"/>
        <v>170</v>
      </c>
      <c r="I30" s="19">
        <f t="shared" si="19"/>
        <v>127</v>
      </c>
      <c r="J30" s="106"/>
    </row>
    <row r="31" spans="1:10" s="17" customFormat="1" ht="12" customHeight="1" x14ac:dyDescent="0.2">
      <c r="A31" s="240" t="s">
        <v>26</v>
      </c>
      <c r="B31" s="240"/>
      <c r="C31" s="19">
        <f t="shared" ref="C31:I31" si="20">C146+C147+C153+C155+C161</f>
        <v>742</v>
      </c>
      <c r="D31" s="19">
        <f t="shared" si="20"/>
        <v>688</v>
      </c>
      <c r="E31" s="19">
        <f t="shared" si="20"/>
        <v>350</v>
      </c>
      <c r="F31" s="19">
        <f t="shared" si="20"/>
        <v>338</v>
      </c>
      <c r="G31" s="19">
        <f t="shared" si="20"/>
        <v>54</v>
      </c>
      <c r="H31" s="19">
        <f t="shared" si="20"/>
        <v>33</v>
      </c>
      <c r="I31" s="19">
        <f t="shared" si="20"/>
        <v>21</v>
      </c>
      <c r="J31" s="106"/>
    </row>
    <row r="32" spans="1:10" s="17" customFormat="1" ht="12" customHeight="1" x14ac:dyDescent="0.2">
      <c r="A32" s="240" t="s">
        <v>346</v>
      </c>
      <c r="B32" s="240"/>
      <c r="C32" s="19">
        <f t="shared" ref="C32:I32" si="21">C33+C34+C35</f>
        <v>5944</v>
      </c>
      <c r="D32" s="19">
        <f t="shared" si="21"/>
        <v>5314</v>
      </c>
      <c r="E32" s="19">
        <f t="shared" si="21"/>
        <v>2604</v>
      </c>
      <c r="F32" s="19">
        <f t="shared" si="21"/>
        <v>2710</v>
      </c>
      <c r="G32" s="19">
        <f t="shared" si="21"/>
        <v>630</v>
      </c>
      <c r="H32" s="19">
        <f t="shared" si="21"/>
        <v>362</v>
      </c>
      <c r="I32" s="19">
        <f t="shared" si="21"/>
        <v>268</v>
      </c>
      <c r="J32" s="106"/>
    </row>
    <row r="33" spans="1:10" s="17" customFormat="1" ht="12" customHeight="1" x14ac:dyDescent="0.2">
      <c r="A33" s="26"/>
      <c r="B33" s="21" t="s">
        <v>28</v>
      </c>
      <c r="C33" s="19">
        <f t="shared" ref="C33:I33" si="22">C171</f>
        <v>572</v>
      </c>
      <c r="D33" s="19">
        <f t="shared" si="22"/>
        <v>531</v>
      </c>
      <c r="E33" s="19">
        <f t="shared" si="22"/>
        <v>263</v>
      </c>
      <c r="F33" s="19">
        <f t="shared" si="22"/>
        <v>268</v>
      </c>
      <c r="G33" s="19">
        <f t="shared" si="22"/>
        <v>41</v>
      </c>
      <c r="H33" s="19">
        <f t="shared" si="22"/>
        <v>33</v>
      </c>
      <c r="I33" s="19">
        <f t="shared" si="22"/>
        <v>8</v>
      </c>
      <c r="J33" s="106"/>
    </row>
    <row r="34" spans="1:10" s="17" customFormat="1" ht="12" customHeight="1" x14ac:dyDescent="0.2">
      <c r="A34" s="20"/>
      <c r="B34" s="21" t="s">
        <v>29</v>
      </c>
      <c r="C34" s="19">
        <f t="shared" ref="C34:I34" si="23">C167+C168+C169+C172</f>
        <v>219</v>
      </c>
      <c r="D34" s="19">
        <f t="shared" si="23"/>
        <v>195</v>
      </c>
      <c r="E34" s="19">
        <f t="shared" si="23"/>
        <v>106</v>
      </c>
      <c r="F34" s="19">
        <f t="shared" si="23"/>
        <v>89</v>
      </c>
      <c r="G34" s="19">
        <f t="shared" si="23"/>
        <v>24</v>
      </c>
      <c r="H34" s="19">
        <f t="shared" si="23"/>
        <v>14</v>
      </c>
      <c r="I34" s="19">
        <f t="shared" si="23"/>
        <v>10</v>
      </c>
      <c r="J34" s="106"/>
    </row>
    <row r="35" spans="1:10" s="17" customFormat="1" ht="12" customHeight="1" x14ac:dyDescent="0.2">
      <c r="A35" s="20"/>
      <c r="B35" s="27" t="s">
        <v>347</v>
      </c>
      <c r="C35" s="25">
        <f t="shared" ref="C35:I35" si="24">C166+C170+C173</f>
        <v>5153</v>
      </c>
      <c r="D35" s="25">
        <f t="shared" si="24"/>
        <v>4588</v>
      </c>
      <c r="E35" s="25">
        <f t="shared" si="24"/>
        <v>2235</v>
      </c>
      <c r="F35" s="25">
        <f t="shared" si="24"/>
        <v>2353</v>
      </c>
      <c r="G35" s="25">
        <f t="shared" si="24"/>
        <v>565</v>
      </c>
      <c r="H35" s="25">
        <f t="shared" si="24"/>
        <v>315</v>
      </c>
      <c r="I35" s="25">
        <f t="shared" si="24"/>
        <v>250</v>
      </c>
      <c r="J35" s="106"/>
    </row>
    <row r="36" spans="1:10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106"/>
    </row>
    <row r="37" spans="1:10" s="15" customFormat="1" ht="12" customHeight="1" x14ac:dyDescent="0.2">
      <c r="A37" s="243" t="s">
        <v>31</v>
      </c>
      <c r="B37" s="243"/>
      <c r="C37" s="16">
        <f t="shared" ref="C37:I37" si="25">C38+C39</f>
        <v>47660</v>
      </c>
      <c r="D37" s="16">
        <f t="shared" si="25"/>
        <v>34855</v>
      </c>
      <c r="E37" s="16">
        <f t="shared" si="25"/>
        <v>16416</v>
      </c>
      <c r="F37" s="16">
        <f t="shared" si="25"/>
        <v>18439</v>
      </c>
      <c r="G37" s="16">
        <f t="shared" si="25"/>
        <v>12805</v>
      </c>
      <c r="H37" s="16">
        <f t="shared" si="25"/>
        <v>6748</v>
      </c>
      <c r="I37" s="16">
        <f t="shared" si="25"/>
        <v>6057</v>
      </c>
      <c r="J37" s="106"/>
    </row>
    <row r="38" spans="1:10" s="17" customFormat="1" ht="12" customHeight="1" x14ac:dyDescent="0.2">
      <c r="A38" s="240" t="s">
        <v>32</v>
      </c>
      <c r="B38" s="240"/>
      <c r="C38" s="19">
        <f t="shared" ref="C38:I38" si="26">C176+C177+C179+C180+C182+C185+C187+C188+C191+C192</f>
        <v>42130</v>
      </c>
      <c r="D38" s="19">
        <f t="shared" si="26"/>
        <v>31025</v>
      </c>
      <c r="E38" s="19">
        <f t="shared" si="26"/>
        <v>14527</v>
      </c>
      <c r="F38" s="19">
        <f t="shared" si="26"/>
        <v>16498</v>
      </c>
      <c r="G38" s="19">
        <f t="shared" si="26"/>
        <v>11105</v>
      </c>
      <c r="H38" s="19">
        <f t="shared" si="26"/>
        <v>5840</v>
      </c>
      <c r="I38" s="19">
        <f t="shared" si="26"/>
        <v>5265</v>
      </c>
      <c r="J38" s="106"/>
    </row>
    <row r="39" spans="1:10" s="17" customFormat="1" ht="12" customHeight="1" x14ac:dyDescent="0.2">
      <c r="A39" s="242" t="s">
        <v>33</v>
      </c>
      <c r="B39" s="242"/>
      <c r="C39" s="25">
        <f t="shared" ref="C39:I39" si="27">+C178+C183+C190</f>
        <v>5530</v>
      </c>
      <c r="D39" s="25">
        <f t="shared" si="27"/>
        <v>3830</v>
      </c>
      <c r="E39" s="25">
        <f t="shared" si="27"/>
        <v>1889</v>
      </c>
      <c r="F39" s="25">
        <f t="shared" si="27"/>
        <v>1941</v>
      </c>
      <c r="G39" s="25">
        <f t="shared" si="27"/>
        <v>1700</v>
      </c>
      <c r="H39" s="25">
        <f t="shared" si="27"/>
        <v>908</v>
      </c>
      <c r="I39" s="25">
        <f t="shared" si="27"/>
        <v>792</v>
      </c>
      <c r="J39" s="106"/>
    </row>
    <row r="40" spans="1:10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106"/>
    </row>
    <row r="41" spans="1:10" s="15" customFormat="1" ht="12" customHeight="1" x14ac:dyDescent="0.2">
      <c r="A41" s="243" t="s">
        <v>34</v>
      </c>
      <c r="B41" s="243"/>
      <c r="C41" s="16">
        <f t="shared" ref="C41:I41" si="28">C42+C43+C47</f>
        <v>141396</v>
      </c>
      <c r="D41" s="16">
        <f t="shared" si="28"/>
        <v>98454</v>
      </c>
      <c r="E41" s="16">
        <f t="shared" si="28"/>
        <v>45632</v>
      </c>
      <c r="F41" s="16">
        <f t="shared" si="28"/>
        <v>52822</v>
      </c>
      <c r="G41" s="16">
        <f t="shared" si="28"/>
        <v>42942</v>
      </c>
      <c r="H41" s="16">
        <f t="shared" si="28"/>
        <v>22633</v>
      </c>
      <c r="I41" s="16">
        <f t="shared" si="28"/>
        <v>20309</v>
      </c>
      <c r="J41" s="106"/>
    </row>
    <row r="42" spans="1:10" s="17" customFormat="1" ht="12" customHeight="1" x14ac:dyDescent="0.2">
      <c r="A42" s="240" t="s">
        <v>35</v>
      </c>
      <c r="B42" s="240"/>
      <c r="C42" s="19">
        <f t="shared" ref="C42:I42" si="29">C86+C87+C88+C90+C94+C95+C97+C99+C101+C102+C106+C108+C113+C114+C118+C121+C124+C127+C131+C132</f>
        <v>93158</v>
      </c>
      <c r="D42" s="19">
        <f t="shared" si="29"/>
        <v>59501</v>
      </c>
      <c r="E42" s="19">
        <f t="shared" si="29"/>
        <v>27190</v>
      </c>
      <c r="F42" s="19">
        <f t="shared" si="29"/>
        <v>32311</v>
      </c>
      <c r="G42" s="19">
        <f t="shared" si="29"/>
        <v>33657</v>
      </c>
      <c r="H42" s="19">
        <f t="shared" si="29"/>
        <v>17434</v>
      </c>
      <c r="I42" s="19">
        <f t="shared" si="29"/>
        <v>16223</v>
      </c>
      <c r="J42" s="106"/>
    </row>
    <row r="43" spans="1:10" s="17" customFormat="1" ht="12" customHeight="1" x14ac:dyDescent="0.2">
      <c r="A43" s="247" t="s">
        <v>36</v>
      </c>
      <c r="B43" s="247"/>
      <c r="C43" s="19">
        <f t="shared" ref="C43:I43" si="30">C44+C45+C46</f>
        <v>25512</v>
      </c>
      <c r="D43" s="19">
        <f t="shared" si="30"/>
        <v>21169</v>
      </c>
      <c r="E43" s="19">
        <f t="shared" si="30"/>
        <v>10258</v>
      </c>
      <c r="F43" s="19">
        <f t="shared" si="30"/>
        <v>10911</v>
      </c>
      <c r="G43" s="19">
        <f t="shared" si="30"/>
        <v>4343</v>
      </c>
      <c r="H43" s="19">
        <f t="shared" si="30"/>
        <v>2488</v>
      </c>
      <c r="I43" s="19">
        <f t="shared" si="30"/>
        <v>1855</v>
      </c>
      <c r="J43" s="106"/>
    </row>
    <row r="44" spans="1:10" s="17" customFormat="1" ht="12" customHeight="1" x14ac:dyDescent="0.2">
      <c r="A44" s="27"/>
      <c r="B44" s="21" t="s">
        <v>37</v>
      </c>
      <c r="C44" s="19">
        <f t="shared" ref="C44:I44" si="31">C79+C111+C100+C184+C104+C109+C128</f>
        <v>13145</v>
      </c>
      <c r="D44" s="19">
        <f t="shared" si="31"/>
        <v>10294</v>
      </c>
      <c r="E44" s="19">
        <f t="shared" si="31"/>
        <v>4981</v>
      </c>
      <c r="F44" s="19">
        <f t="shared" si="31"/>
        <v>5313</v>
      </c>
      <c r="G44" s="19">
        <f t="shared" si="31"/>
        <v>2851</v>
      </c>
      <c r="H44" s="19">
        <f t="shared" si="31"/>
        <v>1681</v>
      </c>
      <c r="I44" s="19">
        <f t="shared" si="31"/>
        <v>1170</v>
      </c>
      <c r="J44" s="106"/>
    </row>
    <row r="45" spans="1:10" s="17" customFormat="1" ht="12" customHeight="1" x14ac:dyDescent="0.2">
      <c r="A45" s="27"/>
      <c r="B45" s="21" t="s">
        <v>38</v>
      </c>
      <c r="C45" s="19">
        <f t="shared" ref="C45:I45" si="32">C89+C117+C119+C126</f>
        <v>11395</v>
      </c>
      <c r="D45" s="19">
        <f t="shared" si="32"/>
        <v>9998</v>
      </c>
      <c r="E45" s="19">
        <f t="shared" si="32"/>
        <v>4847</v>
      </c>
      <c r="F45" s="19">
        <f t="shared" si="32"/>
        <v>5151</v>
      </c>
      <c r="G45" s="19">
        <f t="shared" si="32"/>
        <v>1397</v>
      </c>
      <c r="H45" s="19">
        <f t="shared" si="32"/>
        <v>759</v>
      </c>
      <c r="I45" s="19">
        <f t="shared" si="32"/>
        <v>638</v>
      </c>
      <c r="J45" s="106"/>
    </row>
    <row r="46" spans="1:10" s="17" customFormat="1" ht="12" customHeight="1" x14ac:dyDescent="0.2">
      <c r="A46" s="27"/>
      <c r="B46" s="22" t="s">
        <v>39</v>
      </c>
      <c r="C46" s="19">
        <f t="shared" ref="C46:I46" si="33">C83+C92+C93+C129</f>
        <v>972</v>
      </c>
      <c r="D46" s="19">
        <f t="shared" si="33"/>
        <v>877</v>
      </c>
      <c r="E46" s="19">
        <f t="shared" si="33"/>
        <v>430</v>
      </c>
      <c r="F46" s="19">
        <f t="shared" si="33"/>
        <v>447</v>
      </c>
      <c r="G46" s="19">
        <f t="shared" si="33"/>
        <v>95</v>
      </c>
      <c r="H46" s="19">
        <f t="shared" si="33"/>
        <v>48</v>
      </c>
      <c r="I46" s="19">
        <f t="shared" si="33"/>
        <v>47</v>
      </c>
      <c r="J46" s="106"/>
    </row>
    <row r="47" spans="1:10" s="17" customFormat="1" ht="12" customHeight="1" x14ac:dyDescent="0.2">
      <c r="A47" s="240" t="s">
        <v>40</v>
      </c>
      <c r="B47" s="240"/>
      <c r="C47" s="19">
        <f t="shared" ref="C47:I47" si="34">C48+C49+C50</f>
        <v>22726</v>
      </c>
      <c r="D47" s="19">
        <f t="shared" si="34"/>
        <v>17784</v>
      </c>
      <c r="E47" s="19">
        <f t="shared" si="34"/>
        <v>8184</v>
      </c>
      <c r="F47" s="19">
        <f t="shared" si="34"/>
        <v>9600</v>
      </c>
      <c r="G47" s="19">
        <f t="shared" si="34"/>
        <v>4942</v>
      </c>
      <c r="H47" s="19">
        <f t="shared" si="34"/>
        <v>2711</v>
      </c>
      <c r="I47" s="19">
        <f t="shared" si="34"/>
        <v>2231</v>
      </c>
      <c r="J47" s="106"/>
    </row>
    <row r="48" spans="1:10" s="17" customFormat="1" ht="12" customHeight="1" x14ac:dyDescent="0.2">
      <c r="A48" s="27"/>
      <c r="B48" s="21" t="s">
        <v>41</v>
      </c>
      <c r="C48" s="19">
        <f t="shared" ref="C48:I48" si="35">+C75+C76+C85+C110</f>
        <v>2674</v>
      </c>
      <c r="D48" s="19">
        <f t="shared" si="35"/>
        <v>2377</v>
      </c>
      <c r="E48" s="19">
        <f t="shared" si="35"/>
        <v>1133</v>
      </c>
      <c r="F48" s="19">
        <f t="shared" si="35"/>
        <v>1244</v>
      </c>
      <c r="G48" s="19">
        <f t="shared" si="35"/>
        <v>297</v>
      </c>
      <c r="H48" s="19">
        <f t="shared" si="35"/>
        <v>165</v>
      </c>
      <c r="I48" s="19">
        <f t="shared" si="35"/>
        <v>132</v>
      </c>
      <c r="J48" s="106"/>
    </row>
    <row r="49" spans="1:10" s="17" customFormat="1" ht="12" customHeight="1" x14ac:dyDescent="0.2">
      <c r="A49" s="27"/>
      <c r="B49" s="21" t="s">
        <v>42</v>
      </c>
      <c r="C49" s="19">
        <f t="shared" ref="C49:I49" si="36">C78+C80+C96+C98+C112+C116+C122+C125</f>
        <v>6043</v>
      </c>
      <c r="D49" s="19">
        <f t="shared" si="36"/>
        <v>5048</v>
      </c>
      <c r="E49" s="19">
        <f t="shared" si="36"/>
        <v>2368</v>
      </c>
      <c r="F49" s="19">
        <f t="shared" si="36"/>
        <v>2680</v>
      </c>
      <c r="G49" s="19">
        <f t="shared" si="36"/>
        <v>995</v>
      </c>
      <c r="H49" s="19">
        <f t="shared" si="36"/>
        <v>549</v>
      </c>
      <c r="I49" s="19">
        <f t="shared" si="36"/>
        <v>446</v>
      </c>
      <c r="J49" s="106"/>
    </row>
    <row r="50" spans="1:10" s="17" customFormat="1" ht="12" customHeight="1" x14ac:dyDescent="0.2">
      <c r="A50" s="27"/>
      <c r="B50" s="27" t="s">
        <v>43</v>
      </c>
      <c r="C50" s="25">
        <f t="shared" ref="C50:I50" si="37">C74+C81+C91+C103+C115+C120+C130</f>
        <v>14009</v>
      </c>
      <c r="D50" s="25">
        <f t="shared" si="37"/>
        <v>10359</v>
      </c>
      <c r="E50" s="25">
        <f t="shared" si="37"/>
        <v>4683</v>
      </c>
      <c r="F50" s="25">
        <f t="shared" si="37"/>
        <v>5676</v>
      </c>
      <c r="G50" s="25">
        <f t="shared" si="37"/>
        <v>3650</v>
      </c>
      <c r="H50" s="25">
        <f t="shared" si="37"/>
        <v>1997</v>
      </c>
      <c r="I50" s="25">
        <f t="shared" si="37"/>
        <v>1653</v>
      </c>
      <c r="J50" s="106"/>
    </row>
    <row r="51" spans="1:10" s="17" customFormat="1" ht="12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106"/>
    </row>
    <row r="52" spans="1:10" s="15" customFormat="1" ht="12" customHeight="1" x14ac:dyDescent="0.2">
      <c r="A52" s="243" t="s">
        <v>44</v>
      </c>
      <c r="B52" s="243"/>
      <c r="C52" s="16">
        <f t="shared" ref="C52:I52" si="38">C53+C54+C55</f>
        <v>54583</v>
      </c>
      <c r="D52" s="16">
        <f t="shared" si="38"/>
        <v>42105</v>
      </c>
      <c r="E52" s="16">
        <f t="shared" si="38"/>
        <v>19857</v>
      </c>
      <c r="F52" s="16">
        <f t="shared" si="38"/>
        <v>22248</v>
      </c>
      <c r="G52" s="16">
        <f t="shared" si="38"/>
        <v>12478</v>
      </c>
      <c r="H52" s="16">
        <f t="shared" si="38"/>
        <v>6603</v>
      </c>
      <c r="I52" s="16">
        <f t="shared" si="38"/>
        <v>5875</v>
      </c>
      <c r="J52" s="106"/>
    </row>
    <row r="53" spans="1:10" s="17" customFormat="1" ht="12" customHeight="1" x14ac:dyDescent="0.2">
      <c r="A53" s="240" t="s">
        <v>45</v>
      </c>
      <c r="B53" s="240"/>
      <c r="C53" s="19">
        <f t="shared" ref="C53:I53" si="39">C58+C62+C67+C71</f>
        <v>18972</v>
      </c>
      <c r="D53" s="19">
        <f t="shared" si="39"/>
        <v>13364</v>
      </c>
      <c r="E53" s="19">
        <f t="shared" si="39"/>
        <v>6141</v>
      </c>
      <c r="F53" s="19">
        <f t="shared" si="39"/>
        <v>7223</v>
      </c>
      <c r="G53" s="19">
        <f t="shared" si="39"/>
        <v>5608</v>
      </c>
      <c r="H53" s="19">
        <f t="shared" si="39"/>
        <v>2939</v>
      </c>
      <c r="I53" s="19">
        <f t="shared" si="39"/>
        <v>2669</v>
      </c>
      <c r="J53" s="106"/>
    </row>
    <row r="54" spans="1:10" s="17" customFormat="1" ht="12" customHeight="1" x14ac:dyDescent="0.2">
      <c r="A54" s="240" t="s">
        <v>46</v>
      </c>
      <c r="B54" s="240"/>
      <c r="C54" s="19">
        <f t="shared" ref="C54:I54" si="40">C77+C59+C82+C84+C63+C64+C65+C105+C107+C66+C68+C69+C123+C70</f>
        <v>31602</v>
      </c>
      <c r="D54" s="19">
        <f t="shared" si="40"/>
        <v>25151</v>
      </c>
      <c r="E54" s="19">
        <f t="shared" si="40"/>
        <v>11961</v>
      </c>
      <c r="F54" s="19">
        <f t="shared" si="40"/>
        <v>13190</v>
      </c>
      <c r="G54" s="19">
        <f t="shared" si="40"/>
        <v>6451</v>
      </c>
      <c r="H54" s="19">
        <f t="shared" si="40"/>
        <v>3438</v>
      </c>
      <c r="I54" s="19">
        <f t="shared" si="40"/>
        <v>3013</v>
      </c>
      <c r="J54" s="106"/>
    </row>
    <row r="55" spans="1:10" s="17" customFormat="1" ht="12" customHeight="1" x14ac:dyDescent="0.2">
      <c r="A55" s="242" t="s">
        <v>47</v>
      </c>
      <c r="B55" s="242"/>
      <c r="C55" s="25">
        <f t="shared" ref="C55:I55" si="41">C61+C60</f>
        <v>4009</v>
      </c>
      <c r="D55" s="25">
        <f t="shared" si="41"/>
        <v>3590</v>
      </c>
      <c r="E55" s="25">
        <f t="shared" si="41"/>
        <v>1755</v>
      </c>
      <c r="F55" s="25">
        <f t="shared" si="41"/>
        <v>1835</v>
      </c>
      <c r="G55" s="25">
        <f t="shared" si="41"/>
        <v>419</v>
      </c>
      <c r="H55" s="25">
        <f t="shared" si="41"/>
        <v>226</v>
      </c>
      <c r="I55" s="25">
        <f t="shared" si="41"/>
        <v>193</v>
      </c>
      <c r="J55" s="106"/>
    </row>
    <row r="56" spans="1:10" s="17" customFormat="1" ht="12" customHeight="1" x14ac:dyDescent="0.2">
      <c r="A56" s="22"/>
      <c r="B56" s="28"/>
      <c r="C56" s="29"/>
      <c r="D56" s="29"/>
      <c r="E56" s="29"/>
      <c r="F56" s="29"/>
      <c r="G56" s="29"/>
      <c r="H56" s="29"/>
      <c r="I56" s="29"/>
      <c r="J56" s="106"/>
    </row>
    <row r="57" spans="1:10" s="17" customFormat="1" ht="12" customHeight="1" x14ac:dyDescent="0.2">
      <c r="A57" s="246" t="s">
        <v>48</v>
      </c>
      <c r="B57" s="246"/>
      <c r="C57" s="14">
        <f t="shared" ref="C57:I57" si="42">SUM(C58:C71)</f>
        <v>49557</v>
      </c>
      <c r="D57" s="14">
        <f t="shared" si="42"/>
        <v>38294</v>
      </c>
      <c r="E57" s="14">
        <f t="shared" si="42"/>
        <v>18018</v>
      </c>
      <c r="F57" s="14">
        <f t="shared" si="42"/>
        <v>20276</v>
      </c>
      <c r="G57" s="14">
        <f t="shared" si="42"/>
        <v>11263</v>
      </c>
      <c r="H57" s="14">
        <f t="shared" si="42"/>
        <v>5938</v>
      </c>
      <c r="I57" s="14">
        <f t="shared" si="42"/>
        <v>5325</v>
      </c>
      <c r="J57" s="106"/>
    </row>
    <row r="58" spans="1:10" s="17" customFormat="1" ht="12" customHeight="1" x14ac:dyDescent="0.2">
      <c r="A58" s="240" t="s">
        <v>49</v>
      </c>
      <c r="B58" s="240"/>
      <c r="C58" s="19">
        <v>3303</v>
      </c>
      <c r="D58" s="19">
        <v>2611</v>
      </c>
      <c r="E58" s="19">
        <v>1243</v>
      </c>
      <c r="F58" s="19">
        <v>1368</v>
      </c>
      <c r="G58" s="19">
        <v>692</v>
      </c>
      <c r="H58" s="19">
        <v>365</v>
      </c>
      <c r="I58" s="19">
        <v>327</v>
      </c>
      <c r="J58" s="106"/>
    </row>
    <row r="59" spans="1:10" s="17" customFormat="1" ht="12" customHeight="1" x14ac:dyDescent="0.2">
      <c r="A59" s="240" t="s">
        <v>50</v>
      </c>
      <c r="B59" s="240"/>
      <c r="C59" s="19">
        <v>613</v>
      </c>
      <c r="D59" s="19">
        <v>546</v>
      </c>
      <c r="E59" s="19">
        <v>268</v>
      </c>
      <c r="F59" s="19">
        <v>278</v>
      </c>
      <c r="G59" s="19">
        <v>67</v>
      </c>
      <c r="H59" s="19">
        <v>36</v>
      </c>
      <c r="I59" s="19">
        <v>31</v>
      </c>
      <c r="J59" s="106"/>
    </row>
    <row r="60" spans="1:10" s="17" customFormat="1" ht="12" customHeight="1" x14ac:dyDescent="0.2">
      <c r="A60" s="240" t="s">
        <v>51</v>
      </c>
      <c r="B60" s="240"/>
      <c r="C60" s="19">
        <v>1959</v>
      </c>
      <c r="D60" s="19">
        <v>1779</v>
      </c>
      <c r="E60" s="19">
        <v>852</v>
      </c>
      <c r="F60" s="19">
        <v>927</v>
      </c>
      <c r="G60" s="19">
        <v>180</v>
      </c>
      <c r="H60" s="19">
        <v>93</v>
      </c>
      <c r="I60" s="19">
        <v>87</v>
      </c>
      <c r="J60" s="106"/>
    </row>
    <row r="61" spans="1:10" s="17" customFormat="1" ht="12" customHeight="1" x14ac:dyDescent="0.2">
      <c r="A61" s="240" t="s">
        <v>52</v>
      </c>
      <c r="B61" s="240"/>
      <c r="C61" s="19">
        <v>2050</v>
      </c>
      <c r="D61" s="19">
        <v>1811</v>
      </c>
      <c r="E61" s="19">
        <v>903</v>
      </c>
      <c r="F61" s="19">
        <v>908</v>
      </c>
      <c r="G61" s="19">
        <v>239</v>
      </c>
      <c r="H61" s="19">
        <v>133</v>
      </c>
      <c r="I61" s="19">
        <v>106</v>
      </c>
      <c r="J61" s="106"/>
    </row>
    <row r="62" spans="1:10" s="17" customFormat="1" ht="12" customHeight="1" x14ac:dyDescent="0.2">
      <c r="A62" s="240" t="s">
        <v>53</v>
      </c>
      <c r="B62" s="240"/>
      <c r="C62" s="19">
        <v>7933</v>
      </c>
      <c r="D62" s="19">
        <v>4862</v>
      </c>
      <c r="E62" s="19">
        <v>2184</v>
      </c>
      <c r="F62" s="19">
        <v>2678</v>
      </c>
      <c r="G62" s="19">
        <v>3071</v>
      </c>
      <c r="H62" s="19">
        <v>1627</v>
      </c>
      <c r="I62" s="19">
        <v>1444</v>
      </c>
      <c r="J62" s="106"/>
    </row>
    <row r="63" spans="1:10" s="17" customFormat="1" ht="12" customHeight="1" x14ac:dyDescent="0.2">
      <c r="A63" s="240" t="s">
        <v>54</v>
      </c>
      <c r="B63" s="240"/>
      <c r="C63" s="19">
        <v>2711</v>
      </c>
      <c r="D63" s="19">
        <v>2204</v>
      </c>
      <c r="E63" s="19">
        <v>1057</v>
      </c>
      <c r="F63" s="19">
        <v>1147</v>
      </c>
      <c r="G63" s="19">
        <v>507</v>
      </c>
      <c r="H63" s="19">
        <v>286</v>
      </c>
      <c r="I63" s="19">
        <v>221</v>
      </c>
      <c r="J63" s="106"/>
    </row>
    <row r="64" spans="1:10" s="17" customFormat="1" ht="12" customHeight="1" x14ac:dyDescent="0.2">
      <c r="A64" s="240" t="s">
        <v>55</v>
      </c>
      <c r="B64" s="240"/>
      <c r="C64" s="19">
        <v>1726</v>
      </c>
      <c r="D64" s="19">
        <v>1425</v>
      </c>
      <c r="E64" s="19">
        <v>692</v>
      </c>
      <c r="F64" s="19">
        <v>733</v>
      </c>
      <c r="G64" s="19">
        <v>301</v>
      </c>
      <c r="H64" s="19">
        <v>165</v>
      </c>
      <c r="I64" s="19">
        <v>136</v>
      </c>
      <c r="J64" s="106"/>
    </row>
    <row r="65" spans="1:10" s="17" customFormat="1" ht="12" customHeight="1" x14ac:dyDescent="0.2">
      <c r="A65" s="240" t="s">
        <v>56</v>
      </c>
      <c r="B65" s="240"/>
      <c r="C65" s="19">
        <v>11835</v>
      </c>
      <c r="D65" s="19">
        <v>9244</v>
      </c>
      <c r="E65" s="19">
        <v>4334</v>
      </c>
      <c r="F65" s="19">
        <v>4910</v>
      </c>
      <c r="G65" s="19">
        <v>2591</v>
      </c>
      <c r="H65" s="19">
        <v>1319</v>
      </c>
      <c r="I65" s="19">
        <v>1272</v>
      </c>
      <c r="J65" s="106"/>
    </row>
    <row r="66" spans="1:10" s="17" customFormat="1" ht="12" customHeight="1" x14ac:dyDescent="0.2">
      <c r="A66" s="240" t="s">
        <v>57</v>
      </c>
      <c r="B66" s="240"/>
      <c r="C66" s="19">
        <v>325</v>
      </c>
      <c r="D66" s="19">
        <v>294</v>
      </c>
      <c r="E66" s="19">
        <v>138</v>
      </c>
      <c r="F66" s="19">
        <v>156</v>
      </c>
      <c r="G66" s="19">
        <v>31</v>
      </c>
      <c r="H66" s="19">
        <v>20</v>
      </c>
      <c r="I66" s="19">
        <v>11</v>
      </c>
      <c r="J66" s="106"/>
    </row>
    <row r="67" spans="1:10" s="17" customFormat="1" ht="12" customHeight="1" x14ac:dyDescent="0.2">
      <c r="A67" s="240" t="s">
        <v>58</v>
      </c>
      <c r="B67" s="240"/>
      <c r="C67" s="19">
        <v>4624</v>
      </c>
      <c r="D67" s="19">
        <v>3554</v>
      </c>
      <c r="E67" s="19">
        <v>1644</v>
      </c>
      <c r="F67" s="19">
        <v>1910</v>
      </c>
      <c r="G67" s="19">
        <v>1070</v>
      </c>
      <c r="H67" s="19">
        <v>548</v>
      </c>
      <c r="I67" s="19">
        <v>522</v>
      </c>
      <c r="J67" s="106"/>
    </row>
    <row r="68" spans="1:10" s="17" customFormat="1" ht="12" customHeight="1" x14ac:dyDescent="0.2">
      <c r="A68" s="240" t="s">
        <v>59</v>
      </c>
      <c r="B68" s="240"/>
      <c r="C68" s="19">
        <v>2409</v>
      </c>
      <c r="D68" s="19">
        <v>2036</v>
      </c>
      <c r="E68" s="19">
        <v>966</v>
      </c>
      <c r="F68" s="19">
        <v>1070</v>
      </c>
      <c r="G68" s="19">
        <v>373</v>
      </c>
      <c r="H68" s="19">
        <v>202</v>
      </c>
      <c r="I68" s="19">
        <v>171</v>
      </c>
      <c r="J68" s="106"/>
    </row>
    <row r="69" spans="1:10" s="17" customFormat="1" ht="12" customHeight="1" x14ac:dyDescent="0.2">
      <c r="A69" s="240" t="s">
        <v>60</v>
      </c>
      <c r="B69" s="240"/>
      <c r="C69" s="19">
        <v>2539</v>
      </c>
      <c r="D69" s="19">
        <v>2135</v>
      </c>
      <c r="E69" s="19">
        <v>1020</v>
      </c>
      <c r="F69" s="19">
        <v>1115</v>
      </c>
      <c r="G69" s="19">
        <v>404</v>
      </c>
      <c r="H69" s="19">
        <v>218</v>
      </c>
      <c r="I69" s="19">
        <v>186</v>
      </c>
      <c r="J69" s="106"/>
    </row>
    <row r="70" spans="1:10" s="17" customFormat="1" ht="12" customHeight="1" x14ac:dyDescent="0.2">
      <c r="A70" s="240" t="s">
        <v>61</v>
      </c>
      <c r="B70" s="240"/>
      <c r="C70" s="19">
        <v>4418</v>
      </c>
      <c r="D70" s="19">
        <v>3456</v>
      </c>
      <c r="E70" s="19">
        <v>1647</v>
      </c>
      <c r="F70" s="19">
        <v>1809</v>
      </c>
      <c r="G70" s="19">
        <v>962</v>
      </c>
      <c r="H70" s="19">
        <v>527</v>
      </c>
      <c r="I70" s="19">
        <v>435</v>
      </c>
      <c r="J70" s="106"/>
    </row>
    <row r="71" spans="1:10" s="17" customFormat="1" ht="12" customHeight="1" x14ac:dyDescent="0.2">
      <c r="A71" s="242" t="s">
        <v>62</v>
      </c>
      <c r="B71" s="242"/>
      <c r="C71" s="25">
        <v>3112</v>
      </c>
      <c r="D71" s="25">
        <v>2337</v>
      </c>
      <c r="E71" s="25">
        <v>1070</v>
      </c>
      <c r="F71" s="25">
        <v>1267</v>
      </c>
      <c r="G71" s="25">
        <v>775</v>
      </c>
      <c r="H71" s="25">
        <v>399</v>
      </c>
      <c r="I71" s="25">
        <v>376</v>
      </c>
      <c r="J71" s="106"/>
    </row>
    <row r="72" spans="1:10" s="17" customFormat="1" ht="12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106"/>
    </row>
    <row r="73" spans="1:10" s="17" customFormat="1" ht="12" customHeight="1" x14ac:dyDescent="0.2">
      <c r="A73" s="243" t="s">
        <v>63</v>
      </c>
      <c r="B73" s="243"/>
      <c r="C73" s="16">
        <f t="shared" ref="C73:I73" si="43">SUM(C74:C132)</f>
        <v>146045</v>
      </c>
      <c r="D73" s="16">
        <f t="shared" si="43"/>
        <v>101915</v>
      </c>
      <c r="E73" s="16">
        <f t="shared" si="43"/>
        <v>47285</v>
      </c>
      <c r="F73" s="16">
        <f t="shared" si="43"/>
        <v>54630</v>
      </c>
      <c r="G73" s="16">
        <f t="shared" si="43"/>
        <v>44130</v>
      </c>
      <c r="H73" s="16">
        <f t="shared" si="43"/>
        <v>23283</v>
      </c>
      <c r="I73" s="16">
        <f t="shared" si="43"/>
        <v>20847</v>
      </c>
      <c r="J73" s="106"/>
    </row>
    <row r="74" spans="1:10" s="17" customFormat="1" ht="12" customHeight="1" x14ac:dyDescent="0.2">
      <c r="A74" s="240" t="s">
        <v>64</v>
      </c>
      <c r="B74" s="240"/>
      <c r="C74" s="19">
        <v>4174</v>
      </c>
      <c r="D74" s="19">
        <v>2878</v>
      </c>
      <c r="E74" s="19">
        <v>1297</v>
      </c>
      <c r="F74" s="19">
        <v>1581</v>
      </c>
      <c r="G74" s="19">
        <v>1296</v>
      </c>
      <c r="H74" s="19">
        <v>684</v>
      </c>
      <c r="I74" s="19">
        <v>612</v>
      </c>
      <c r="J74" s="106"/>
    </row>
    <row r="75" spans="1:10" s="17" customFormat="1" ht="12" customHeight="1" x14ac:dyDescent="0.2">
      <c r="A75" s="240" t="s">
        <v>65</v>
      </c>
      <c r="B75" s="240"/>
      <c r="C75" s="19">
        <v>1344</v>
      </c>
      <c r="D75" s="19">
        <v>1248</v>
      </c>
      <c r="E75" s="19">
        <v>596</v>
      </c>
      <c r="F75" s="19">
        <v>652</v>
      </c>
      <c r="G75" s="19">
        <v>96</v>
      </c>
      <c r="H75" s="19">
        <v>60</v>
      </c>
      <c r="I75" s="19">
        <v>36</v>
      </c>
      <c r="J75" s="106"/>
    </row>
    <row r="76" spans="1:10" s="17" customFormat="1" ht="12" customHeight="1" x14ac:dyDescent="0.2">
      <c r="A76" s="240" t="s">
        <v>66</v>
      </c>
      <c r="B76" s="240"/>
      <c r="C76" s="19">
        <v>326</v>
      </c>
      <c r="D76" s="19">
        <v>278</v>
      </c>
      <c r="E76" s="19">
        <v>130</v>
      </c>
      <c r="F76" s="19">
        <v>148</v>
      </c>
      <c r="G76" s="19">
        <v>48</v>
      </c>
      <c r="H76" s="19">
        <v>26</v>
      </c>
      <c r="I76" s="19">
        <v>22</v>
      </c>
      <c r="J76" s="106"/>
    </row>
    <row r="77" spans="1:10" s="17" customFormat="1" ht="12" customHeight="1" x14ac:dyDescent="0.2">
      <c r="A77" s="240" t="s">
        <v>67</v>
      </c>
      <c r="B77" s="240"/>
      <c r="C77" s="19">
        <v>948</v>
      </c>
      <c r="D77" s="19">
        <v>819</v>
      </c>
      <c r="E77" s="19">
        <v>392</v>
      </c>
      <c r="F77" s="19">
        <v>427</v>
      </c>
      <c r="G77" s="19">
        <v>129</v>
      </c>
      <c r="H77" s="19">
        <v>74</v>
      </c>
      <c r="I77" s="19">
        <v>55</v>
      </c>
      <c r="J77" s="106"/>
    </row>
    <row r="78" spans="1:10" s="17" customFormat="1" ht="12" customHeight="1" x14ac:dyDescent="0.2">
      <c r="A78" s="240" t="s">
        <v>68</v>
      </c>
      <c r="B78" s="240"/>
      <c r="C78" s="19">
        <v>293</v>
      </c>
      <c r="D78" s="19">
        <v>251</v>
      </c>
      <c r="E78" s="19">
        <v>116</v>
      </c>
      <c r="F78" s="19">
        <v>135</v>
      </c>
      <c r="G78" s="19">
        <v>42</v>
      </c>
      <c r="H78" s="19">
        <v>25</v>
      </c>
      <c r="I78" s="19">
        <v>17</v>
      </c>
      <c r="J78" s="106"/>
    </row>
    <row r="79" spans="1:10" s="17" customFormat="1" ht="12" customHeight="1" x14ac:dyDescent="0.2">
      <c r="A79" s="240" t="s">
        <v>69</v>
      </c>
      <c r="B79" s="240"/>
      <c r="C79" s="19">
        <v>1507</v>
      </c>
      <c r="D79" s="19">
        <v>1225</v>
      </c>
      <c r="E79" s="19">
        <v>588</v>
      </c>
      <c r="F79" s="19">
        <v>637</v>
      </c>
      <c r="G79" s="19">
        <v>282</v>
      </c>
      <c r="H79" s="19">
        <v>169</v>
      </c>
      <c r="I79" s="19">
        <v>113</v>
      </c>
      <c r="J79" s="106"/>
    </row>
    <row r="80" spans="1:10" s="17" customFormat="1" ht="12" customHeight="1" x14ac:dyDescent="0.2">
      <c r="A80" s="240" t="s">
        <v>70</v>
      </c>
      <c r="B80" s="240"/>
      <c r="C80" s="19">
        <v>632</v>
      </c>
      <c r="D80" s="19">
        <v>563</v>
      </c>
      <c r="E80" s="19">
        <v>279</v>
      </c>
      <c r="F80" s="19">
        <v>284</v>
      </c>
      <c r="G80" s="19">
        <v>69</v>
      </c>
      <c r="H80" s="19">
        <v>41</v>
      </c>
      <c r="I80" s="19">
        <v>28</v>
      </c>
      <c r="J80" s="106"/>
    </row>
    <row r="81" spans="1:10" s="17" customFormat="1" ht="12" customHeight="1" x14ac:dyDescent="0.2">
      <c r="A81" s="240" t="s">
        <v>71</v>
      </c>
      <c r="B81" s="240"/>
      <c r="C81" s="19">
        <v>2431</v>
      </c>
      <c r="D81" s="19">
        <v>1987</v>
      </c>
      <c r="E81" s="19">
        <v>909</v>
      </c>
      <c r="F81" s="19">
        <v>1078</v>
      </c>
      <c r="G81" s="19">
        <v>444</v>
      </c>
      <c r="H81" s="19">
        <v>263</v>
      </c>
      <c r="I81" s="19">
        <v>181</v>
      </c>
      <c r="J81" s="106"/>
    </row>
    <row r="82" spans="1:10" s="17" customFormat="1" ht="12" customHeight="1" x14ac:dyDescent="0.2">
      <c r="A82" s="240" t="s">
        <v>73</v>
      </c>
      <c r="B82" s="240"/>
      <c r="C82" s="19">
        <v>889</v>
      </c>
      <c r="D82" s="19">
        <v>544</v>
      </c>
      <c r="E82" s="19">
        <v>251</v>
      </c>
      <c r="F82" s="19">
        <v>293</v>
      </c>
      <c r="G82" s="19">
        <v>345</v>
      </c>
      <c r="H82" s="19">
        <v>186</v>
      </c>
      <c r="I82" s="19">
        <v>159</v>
      </c>
      <c r="J82" s="106"/>
    </row>
    <row r="83" spans="1:10" s="17" customFormat="1" ht="12" customHeight="1" x14ac:dyDescent="0.2">
      <c r="A83" s="240" t="s">
        <v>74</v>
      </c>
      <c r="B83" s="240"/>
      <c r="C83" s="19">
        <v>145</v>
      </c>
      <c r="D83" s="19">
        <v>117</v>
      </c>
      <c r="E83" s="19">
        <v>66</v>
      </c>
      <c r="F83" s="19">
        <v>51</v>
      </c>
      <c r="G83" s="19">
        <v>28</v>
      </c>
      <c r="H83" s="19">
        <v>14</v>
      </c>
      <c r="I83" s="19">
        <v>14</v>
      </c>
      <c r="J83" s="106"/>
    </row>
    <row r="84" spans="1:10" s="17" customFormat="1" ht="12" customHeight="1" x14ac:dyDescent="0.2">
      <c r="A84" s="240" t="s">
        <v>75</v>
      </c>
      <c r="B84" s="240"/>
      <c r="C84" s="19">
        <v>469</v>
      </c>
      <c r="D84" s="19">
        <v>400</v>
      </c>
      <c r="E84" s="19">
        <v>199</v>
      </c>
      <c r="F84" s="19">
        <v>201</v>
      </c>
      <c r="G84" s="19">
        <v>69</v>
      </c>
      <c r="H84" s="19">
        <v>38</v>
      </c>
      <c r="I84" s="19">
        <v>31</v>
      </c>
      <c r="J84" s="106"/>
    </row>
    <row r="85" spans="1:10" s="17" customFormat="1" ht="12" customHeight="1" x14ac:dyDescent="0.2">
      <c r="A85" s="240" t="s">
        <v>76</v>
      </c>
      <c r="B85" s="240"/>
      <c r="C85" s="19">
        <v>718</v>
      </c>
      <c r="D85" s="19">
        <v>600</v>
      </c>
      <c r="E85" s="19">
        <v>289</v>
      </c>
      <c r="F85" s="19">
        <v>311</v>
      </c>
      <c r="G85" s="19">
        <v>118</v>
      </c>
      <c r="H85" s="19">
        <v>59</v>
      </c>
      <c r="I85" s="19">
        <v>59</v>
      </c>
      <c r="J85" s="106"/>
    </row>
    <row r="86" spans="1:10" s="17" customFormat="1" ht="12" customHeight="1" x14ac:dyDescent="0.2">
      <c r="A86" s="240" t="s">
        <v>77</v>
      </c>
      <c r="B86" s="240"/>
      <c r="C86" s="19">
        <v>1496</v>
      </c>
      <c r="D86" s="19">
        <v>1066</v>
      </c>
      <c r="E86" s="19">
        <v>520</v>
      </c>
      <c r="F86" s="19">
        <v>546</v>
      </c>
      <c r="G86" s="19">
        <v>430</v>
      </c>
      <c r="H86" s="19">
        <v>236</v>
      </c>
      <c r="I86" s="19">
        <v>194</v>
      </c>
      <c r="J86" s="106"/>
    </row>
    <row r="87" spans="1:10" s="17" customFormat="1" ht="12" customHeight="1" x14ac:dyDescent="0.2">
      <c r="A87" s="240" t="s">
        <v>78</v>
      </c>
      <c r="B87" s="240"/>
      <c r="C87" s="19">
        <v>2114</v>
      </c>
      <c r="D87" s="19">
        <v>1757</v>
      </c>
      <c r="E87" s="19">
        <v>846</v>
      </c>
      <c r="F87" s="19">
        <v>911</v>
      </c>
      <c r="G87" s="19">
        <v>357</v>
      </c>
      <c r="H87" s="19">
        <v>201</v>
      </c>
      <c r="I87" s="19">
        <v>156</v>
      </c>
      <c r="J87" s="106"/>
    </row>
    <row r="88" spans="1:10" s="17" customFormat="1" ht="12" customHeight="1" x14ac:dyDescent="0.2">
      <c r="A88" s="240" t="s">
        <v>80</v>
      </c>
      <c r="B88" s="240"/>
      <c r="C88" s="19">
        <v>1963</v>
      </c>
      <c r="D88" s="19">
        <v>1567</v>
      </c>
      <c r="E88" s="19">
        <v>729</v>
      </c>
      <c r="F88" s="19">
        <v>838</v>
      </c>
      <c r="G88" s="19">
        <v>396</v>
      </c>
      <c r="H88" s="19">
        <v>214</v>
      </c>
      <c r="I88" s="19">
        <v>182</v>
      </c>
      <c r="J88" s="106"/>
    </row>
    <row r="89" spans="1:10" s="17" customFormat="1" ht="12" customHeight="1" x14ac:dyDescent="0.2">
      <c r="A89" s="240" t="s">
        <v>81</v>
      </c>
      <c r="B89" s="240"/>
      <c r="C89" s="19">
        <v>6366</v>
      </c>
      <c r="D89" s="19">
        <v>5658</v>
      </c>
      <c r="E89" s="19">
        <v>2778</v>
      </c>
      <c r="F89" s="19">
        <v>2880</v>
      </c>
      <c r="G89" s="19">
        <v>708</v>
      </c>
      <c r="H89" s="19">
        <v>392</v>
      </c>
      <c r="I89" s="19">
        <v>316</v>
      </c>
      <c r="J89" s="106"/>
    </row>
    <row r="90" spans="1:10" s="17" customFormat="1" ht="12" customHeight="1" x14ac:dyDescent="0.2">
      <c r="A90" s="240" t="s">
        <v>83</v>
      </c>
      <c r="B90" s="240"/>
      <c r="C90" s="19">
        <v>850</v>
      </c>
      <c r="D90" s="19">
        <v>658</v>
      </c>
      <c r="E90" s="19">
        <v>298</v>
      </c>
      <c r="F90" s="19">
        <v>360</v>
      </c>
      <c r="G90" s="19">
        <v>192</v>
      </c>
      <c r="H90" s="19">
        <v>102</v>
      </c>
      <c r="I90" s="19">
        <v>90</v>
      </c>
      <c r="J90" s="106"/>
    </row>
    <row r="91" spans="1:10" s="17" customFormat="1" ht="12" customHeight="1" x14ac:dyDescent="0.2">
      <c r="A91" s="240" t="s">
        <v>84</v>
      </c>
      <c r="B91" s="240"/>
      <c r="C91" s="19">
        <v>4259</v>
      </c>
      <c r="D91" s="19">
        <v>3064</v>
      </c>
      <c r="E91" s="19">
        <v>1363</v>
      </c>
      <c r="F91" s="19">
        <v>1701</v>
      </c>
      <c r="G91" s="19">
        <v>1195</v>
      </c>
      <c r="H91" s="19">
        <v>649</v>
      </c>
      <c r="I91" s="19">
        <v>546</v>
      </c>
      <c r="J91" s="106"/>
    </row>
    <row r="92" spans="1:10" s="17" customFormat="1" ht="12" customHeight="1" x14ac:dyDescent="0.2">
      <c r="A92" s="240" t="s">
        <v>85</v>
      </c>
      <c r="B92" s="240"/>
      <c r="C92" s="19">
        <v>55</v>
      </c>
      <c r="D92" s="19">
        <v>46</v>
      </c>
      <c r="E92" s="19">
        <v>20</v>
      </c>
      <c r="F92" s="19">
        <v>26</v>
      </c>
      <c r="G92" s="19">
        <v>9</v>
      </c>
      <c r="H92" s="19">
        <v>6</v>
      </c>
      <c r="I92" s="19">
        <v>3</v>
      </c>
      <c r="J92" s="106"/>
    </row>
    <row r="93" spans="1:10" s="17" customFormat="1" ht="12" customHeight="1" x14ac:dyDescent="0.2">
      <c r="A93" s="240" t="s">
        <v>86</v>
      </c>
      <c r="B93" s="240"/>
      <c r="C93" s="19">
        <v>121</v>
      </c>
      <c r="D93" s="19">
        <v>114</v>
      </c>
      <c r="E93" s="19">
        <v>62</v>
      </c>
      <c r="F93" s="19">
        <v>52</v>
      </c>
      <c r="G93" s="19">
        <v>7</v>
      </c>
      <c r="H93" s="19">
        <v>4</v>
      </c>
      <c r="I93" s="19">
        <v>3</v>
      </c>
      <c r="J93" s="106"/>
    </row>
    <row r="94" spans="1:10" s="17" customFormat="1" ht="12" customHeight="1" x14ac:dyDescent="0.2">
      <c r="A94" s="240" t="s">
        <v>87</v>
      </c>
      <c r="B94" s="240"/>
      <c r="C94" s="19">
        <v>4439</v>
      </c>
      <c r="D94" s="19">
        <v>3186</v>
      </c>
      <c r="E94" s="19">
        <v>1511</v>
      </c>
      <c r="F94" s="19">
        <v>1675</v>
      </c>
      <c r="G94" s="19">
        <v>1253</v>
      </c>
      <c r="H94" s="19">
        <v>650</v>
      </c>
      <c r="I94" s="19">
        <v>603</v>
      </c>
      <c r="J94" s="106"/>
    </row>
    <row r="95" spans="1:10" s="17" customFormat="1" ht="12" customHeight="1" x14ac:dyDescent="0.2">
      <c r="A95" s="240" t="s">
        <v>88</v>
      </c>
      <c r="B95" s="240"/>
      <c r="C95" s="19">
        <v>2017</v>
      </c>
      <c r="D95" s="19">
        <v>1786</v>
      </c>
      <c r="E95" s="19">
        <v>817</v>
      </c>
      <c r="F95" s="19">
        <v>969</v>
      </c>
      <c r="G95" s="19">
        <v>231</v>
      </c>
      <c r="H95" s="19">
        <v>125</v>
      </c>
      <c r="I95" s="19">
        <v>106</v>
      </c>
      <c r="J95" s="106"/>
    </row>
    <row r="96" spans="1:10" s="17" customFormat="1" ht="12" customHeight="1" x14ac:dyDescent="0.2">
      <c r="A96" s="240" t="s">
        <v>89</v>
      </c>
      <c r="B96" s="240"/>
      <c r="C96" s="19">
        <v>822</v>
      </c>
      <c r="D96" s="19">
        <v>697</v>
      </c>
      <c r="E96" s="19">
        <v>331</v>
      </c>
      <c r="F96" s="19">
        <v>366</v>
      </c>
      <c r="G96" s="19">
        <v>125</v>
      </c>
      <c r="H96" s="19">
        <v>63</v>
      </c>
      <c r="I96" s="19">
        <v>62</v>
      </c>
      <c r="J96" s="106"/>
    </row>
    <row r="97" spans="1:10" s="17" customFormat="1" ht="12" customHeight="1" x14ac:dyDescent="0.2">
      <c r="A97" s="240" t="s">
        <v>90</v>
      </c>
      <c r="B97" s="240"/>
      <c r="C97" s="19">
        <v>1303</v>
      </c>
      <c r="D97" s="19">
        <v>1126</v>
      </c>
      <c r="E97" s="19">
        <v>557</v>
      </c>
      <c r="F97" s="19">
        <v>569</v>
      </c>
      <c r="G97" s="19">
        <v>177</v>
      </c>
      <c r="H97" s="19">
        <v>87</v>
      </c>
      <c r="I97" s="19">
        <v>90</v>
      </c>
      <c r="J97" s="106"/>
    </row>
    <row r="98" spans="1:10" s="17" customFormat="1" ht="12" customHeight="1" x14ac:dyDescent="0.2">
      <c r="A98" s="240" t="s">
        <v>91</v>
      </c>
      <c r="B98" s="240"/>
      <c r="C98" s="19">
        <v>537</v>
      </c>
      <c r="D98" s="19">
        <v>452</v>
      </c>
      <c r="E98" s="19">
        <v>218</v>
      </c>
      <c r="F98" s="19">
        <v>234</v>
      </c>
      <c r="G98" s="19">
        <v>85</v>
      </c>
      <c r="H98" s="19">
        <v>41</v>
      </c>
      <c r="I98" s="19">
        <v>44</v>
      </c>
      <c r="J98" s="106"/>
    </row>
    <row r="99" spans="1:10" s="17" customFormat="1" ht="12" customHeight="1" x14ac:dyDescent="0.2">
      <c r="A99" s="240" t="s">
        <v>92</v>
      </c>
      <c r="B99" s="240"/>
      <c r="C99" s="19">
        <v>496</v>
      </c>
      <c r="D99" s="19">
        <v>339</v>
      </c>
      <c r="E99" s="19">
        <v>163</v>
      </c>
      <c r="F99" s="19">
        <v>176</v>
      </c>
      <c r="G99" s="19">
        <v>157</v>
      </c>
      <c r="H99" s="19">
        <v>90</v>
      </c>
      <c r="I99" s="19">
        <v>67</v>
      </c>
      <c r="J99" s="106"/>
    </row>
    <row r="100" spans="1:10" s="17" customFormat="1" ht="12" customHeight="1" x14ac:dyDescent="0.2">
      <c r="A100" s="240" t="s">
        <v>93</v>
      </c>
      <c r="B100" s="240"/>
      <c r="C100" s="19">
        <v>1222</v>
      </c>
      <c r="D100" s="19">
        <v>1020</v>
      </c>
      <c r="E100" s="19">
        <v>477</v>
      </c>
      <c r="F100" s="19">
        <v>543</v>
      </c>
      <c r="G100" s="19">
        <v>202</v>
      </c>
      <c r="H100" s="19">
        <v>110</v>
      </c>
      <c r="I100" s="19">
        <v>92</v>
      </c>
      <c r="J100" s="106"/>
    </row>
    <row r="101" spans="1:10" s="17" customFormat="1" ht="12" customHeight="1" x14ac:dyDescent="0.2">
      <c r="A101" s="240" t="s">
        <v>94</v>
      </c>
      <c r="B101" s="240"/>
      <c r="C101" s="19">
        <v>1710</v>
      </c>
      <c r="D101" s="19">
        <v>1020</v>
      </c>
      <c r="E101" s="19">
        <v>470</v>
      </c>
      <c r="F101" s="19">
        <v>550</v>
      </c>
      <c r="G101" s="19">
        <v>690</v>
      </c>
      <c r="H101" s="19">
        <v>378</v>
      </c>
      <c r="I101" s="19">
        <v>312</v>
      </c>
      <c r="J101" s="106"/>
    </row>
    <row r="102" spans="1:10" s="17" customFormat="1" ht="12" customHeight="1" x14ac:dyDescent="0.2">
      <c r="A102" s="240" t="s">
        <v>95</v>
      </c>
      <c r="B102" s="240"/>
      <c r="C102" s="19">
        <v>56038</v>
      </c>
      <c r="D102" s="19">
        <v>34091</v>
      </c>
      <c r="E102" s="19">
        <v>15391</v>
      </c>
      <c r="F102" s="19">
        <v>18700</v>
      </c>
      <c r="G102" s="19">
        <v>21947</v>
      </c>
      <c r="H102" s="19">
        <v>11266</v>
      </c>
      <c r="I102" s="19">
        <v>10681</v>
      </c>
      <c r="J102" s="106"/>
    </row>
    <row r="103" spans="1:10" s="17" customFormat="1" ht="12" customHeight="1" x14ac:dyDescent="0.2">
      <c r="A103" s="240" t="s">
        <v>96</v>
      </c>
      <c r="B103" s="240"/>
      <c r="C103" s="19">
        <v>1467</v>
      </c>
      <c r="D103" s="19">
        <v>1132</v>
      </c>
      <c r="E103" s="19">
        <v>508</v>
      </c>
      <c r="F103" s="19">
        <v>624</v>
      </c>
      <c r="G103" s="19">
        <v>335</v>
      </c>
      <c r="H103" s="19">
        <v>197</v>
      </c>
      <c r="I103" s="19">
        <v>138</v>
      </c>
      <c r="J103" s="106"/>
    </row>
    <row r="104" spans="1:10" s="17" customFormat="1" ht="12" customHeight="1" x14ac:dyDescent="0.2">
      <c r="A104" s="240" t="s">
        <v>97</v>
      </c>
      <c r="B104" s="240"/>
      <c r="C104" s="19">
        <v>1244</v>
      </c>
      <c r="D104" s="19">
        <v>1018</v>
      </c>
      <c r="E104" s="19">
        <v>485</v>
      </c>
      <c r="F104" s="19">
        <v>533</v>
      </c>
      <c r="G104" s="19">
        <v>226</v>
      </c>
      <c r="H104" s="19">
        <v>122</v>
      </c>
      <c r="I104" s="19">
        <v>104</v>
      </c>
      <c r="J104" s="106"/>
    </row>
    <row r="105" spans="1:10" s="17" customFormat="1" ht="12" customHeight="1" x14ac:dyDescent="0.2">
      <c r="A105" s="240" t="s">
        <v>98</v>
      </c>
      <c r="B105" s="240"/>
      <c r="C105" s="19">
        <v>575</v>
      </c>
      <c r="D105" s="19">
        <v>396</v>
      </c>
      <c r="E105" s="19">
        <v>196</v>
      </c>
      <c r="F105" s="19">
        <v>200</v>
      </c>
      <c r="G105" s="19">
        <v>179</v>
      </c>
      <c r="H105" s="19">
        <v>90</v>
      </c>
      <c r="I105" s="19">
        <v>89</v>
      </c>
      <c r="J105" s="106"/>
    </row>
    <row r="106" spans="1:10" s="17" customFormat="1" ht="12" customHeight="1" x14ac:dyDescent="0.2">
      <c r="A106" s="240" t="s">
        <v>99</v>
      </c>
      <c r="B106" s="240"/>
      <c r="C106" s="19">
        <v>5942</v>
      </c>
      <c r="D106" s="19">
        <v>3555</v>
      </c>
      <c r="E106" s="19">
        <v>1564</v>
      </c>
      <c r="F106" s="19">
        <v>1991</v>
      </c>
      <c r="G106" s="19">
        <v>2387</v>
      </c>
      <c r="H106" s="19">
        <v>1174</v>
      </c>
      <c r="I106" s="19">
        <v>1213</v>
      </c>
      <c r="J106" s="106"/>
    </row>
    <row r="107" spans="1:10" s="17" customFormat="1" ht="12" customHeight="1" x14ac:dyDescent="0.2">
      <c r="A107" s="240" t="s">
        <v>100</v>
      </c>
      <c r="B107" s="240"/>
      <c r="C107" s="19">
        <v>1359</v>
      </c>
      <c r="D107" s="19">
        <v>1013</v>
      </c>
      <c r="E107" s="19">
        <v>486</v>
      </c>
      <c r="F107" s="19">
        <v>527</v>
      </c>
      <c r="G107" s="19">
        <v>346</v>
      </c>
      <c r="H107" s="19">
        <v>197</v>
      </c>
      <c r="I107" s="19">
        <v>149</v>
      </c>
      <c r="J107" s="106"/>
    </row>
    <row r="108" spans="1:10" s="17" customFormat="1" ht="12" customHeight="1" x14ac:dyDescent="0.2">
      <c r="A108" s="240" t="s">
        <v>101</v>
      </c>
      <c r="B108" s="240"/>
      <c r="C108" s="19">
        <v>1669</v>
      </c>
      <c r="D108" s="19">
        <v>1120</v>
      </c>
      <c r="E108" s="19">
        <v>507</v>
      </c>
      <c r="F108" s="19">
        <v>613</v>
      </c>
      <c r="G108" s="19">
        <v>549</v>
      </c>
      <c r="H108" s="19">
        <v>296</v>
      </c>
      <c r="I108" s="19">
        <v>253</v>
      </c>
      <c r="J108" s="106"/>
    </row>
    <row r="109" spans="1:10" s="17" customFormat="1" ht="12" customHeight="1" x14ac:dyDescent="0.2">
      <c r="A109" s="240" t="s">
        <v>102</v>
      </c>
      <c r="B109" s="240"/>
      <c r="C109" s="19">
        <v>1297</v>
      </c>
      <c r="D109" s="19">
        <v>1090</v>
      </c>
      <c r="E109" s="19">
        <v>543</v>
      </c>
      <c r="F109" s="19">
        <v>547</v>
      </c>
      <c r="G109" s="19">
        <v>207</v>
      </c>
      <c r="H109" s="19">
        <v>111</v>
      </c>
      <c r="I109" s="19">
        <v>96</v>
      </c>
      <c r="J109" s="106"/>
    </row>
    <row r="110" spans="1:10" s="17" customFormat="1" ht="12" customHeight="1" x14ac:dyDescent="0.2">
      <c r="A110" s="240" t="s">
        <v>103</v>
      </c>
      <c r="B110" s="240"/>
      <c r="C110" s="19">
        <v>286</v>
      </c>
      <c r="D110" s="19">
        <v>251</v>
      </c>
      <c r="E110" s="19">
        <v>118</v>
      </c>
      <c r="F110" s="19">
        <v>133</v>
      </c>
      <c r="G110" s="19">
        <v>35</v>
      </c>
      <c r="H110" s="19">
        <v>20</v>
      </c>
      <c r="I110" s="19">
        <v>15</v>
      </c>
      <c r="J110" s="106"/>
    </row>
    <row r="111" spans="1:10" s="17" customFormat="1" ht="12" customHeight="1" x14ac:dyDescent="0.2">
      <c r="A111" s="240" t="s">
        <v>338</v>
      </c>
      <c r="B111" s="240"/>
      <c r="C111" s="19">
        <v>4427</v>
      </c>
      <c r="D111" s="19">
        <v>3404</v>
      </c>
      <c r="E111" s="19">
        <v>1667</v>
      </c>
      <c r="F111" s="19">
        <v>1737</v>
      </c>
      <c r="G111" s="19">
        <v>1023</v>
      </c>
      <c r="H111" s="19">
        <v>680</v>
      </c>
      <c r="I111" s="19">
        <v>343</v>
      </c>
      <c r="J111" s="106"/>
    </row>
    <row r="112" spans="1:10" s="17" customFormat="1" ht="12" customHeight="1" x14ac:dyDescent="0.2">
      <c r="A112" s="240" t="s">
        <v>104</v>
      </c>
      <c r="B112" s="240"/>
      <c r="C112" s="19">
        <v>888</v>
      </c>
      <c r="D112" s="19">
        <v>706</v>
      </c>
      <c r="E112" s="19">
        <v>336</v>
      </c>
      <c r="F112" s="19">
        <v>370</v>
      </c>
      <c r="G112" s="19">
        <v>182</v>
      </c>
      <c r="H112" s="19">
        <v>96</v>
      </c>
      <c r="I112" s="19">
        <v>86</v>
      </c>
      <c r="J112" s="106"/>
    </row>
    <row r="113" spans="1:10" s="17" customFormat="1" ht="12" customHeight="1" x14ac:dyDescent="0.2">
      <c r="A113" s="240" t="s">
        <v>105</v>
      </c>
      <c r="B113" s="240"/>
      <c r="C113" s="19">
        <v>729</v>
      </c>
      <c r="D113" s="19">
        <v>435</v>
      </c>
      <c r="E113" s="19">
        <v>208</v>
      </c>
      <c r="F113" s="19">
        <v>227</v>
      </c>
      <c r="G113" s="19">
        <v>294</v>
      </c>
      <c r="H113" s="19">
        <v>156</v>
      </c>
      <c r="I113" s="19">
        <v>138</v>
      </c>
      <c r="J113" s="106"/>
    </row>
    <row r="114" spans="1:10" s="17" customFormat="1" ht="12" customHeight="1" x14ac:dyDescent="0.2">
      <c r="A114" s="240" t="s">
        <v>106</v>
      </c>
      <c r="B114" s="240"/>
      <c r="C114" s="19">
        <v>823</v>
      </c>
      <c r="D114" s="19">
        <v>651</v>
      </c>
      <c r="E114" s="19">
        <v>295</v>
      </c>
      <c r="F114" s="19">
        <v>356</v>
      </c>
      <c r="G114" s="19">
        <v>172</v>
      </c>
      <c r="H114" s="19">
        <v>95</v>
      </c>
      <c r="I114" s="19">
        <v>77</v>
      </c>
      <c r="J114" s="106"/>
    </row>
    <row r="115" spans="1:10" s="17" customFormat="1" ht="12" customHeight="1" x14ac:dyDescent="0.2">
      <c r="A115" s="240" t="s">
        <v>107</v>
      </c>
      <c r="B115" s="240"/>
      <c r="C115" s="19">
        <v>322</v>
      </c>
      <c r="D115" s="19">
        <v>284</v>
      </c>
      <c r="E115" s="19">
        <v>135</v>
      </c>
      <c r="F115" s="19">
        <v>149</v>
      </c>
      <c r="G115" s="19">
        <v>38</v>
      </c>
      <c r="H115" s="19">
        <v>20</v>
      </c>
      <c r="I115" s="19">
        <v>18</v>
      </c>
      <c r="J115" s="106"/>
    </row>
    <row r="116" spans="1:10" s="17" customFormat="1" ht="12" customHeight="1" x14ac:dyDescent="0.2">
      <c r="A116" s="240" t="s">
        <v>108</v>
      </c>
      <c r="B116" s="240"/>
      <c r="C116" s="19">
        <v>807</v>
      </c>
      <c r="D116" s="19">
        <v>726</v>
      </c>
      <c r="E116" s="19">
        <v>325</v>
      </c>
      <c r="F116" s="19">
        <v>401</v>
      </c>
      <c r="G116" s="19">
        <v>81</v>
      </c>
      <c r="H116" s="19">
        <v>47</v>
      </c>
      <c r="I116" s="19">
        <v>34</v>
      </c>
      <c r="J116" s="106"/>
    </row>
    <row r="117" spans="1:10" s="17" customFormat="1" ht="12" customHeight="1" x14ac:dyDescent="0.2">
      <c r="A117" s="240" t="s">
        <v>109</v>
      </c>
      <c r="B117" s="240"/>
      <c r="C117" s="19">
        <v>1405</v>
      </c>
      <c r="D117" s="19">
        <v>1153</v>
      </c>
      <c r="E117" s="19">
        <v>532</v>
      </c>
      <c r="F117" s="19">
        <v>621</v>
      </c>
      <c r="G117" s="19">
        <v>252</v>
      </c>
      <c r="H117" s="19">
        <v>125</v>
      </c>
      <c r="I117" s="19">
        <v>127</v>
      </c>
      <c r="J117" s="106"/>
    </row>
    <row r="118" spans="1:10" s="17" customFormat="1" ht="12" customHeight="1" x14ac:dyDescent="0.2">
      <c r="A118" s="240" t="s">
        <v>110</v>
      </c>
      <c r="B118" s="240"/>
      <c r="C118" s="19">
        <v>3740</v>
      </c>
      <c r="D118" s="19">
        <v>1737</v>
      </c>
      <c r="E118" s="19">
        <v>796</v>
      </c>
      <c r="F118" s="19">
        <v>941</v>
      </c>
      <c r="G118" s="19">
        <v>2003</v>
      </c>
      <c r="H118" s="19">
        <v>1120</v>
      </c>
      <c r="I118" s="19">
        <v>883</v>
      </c>
      <c r="J118" s="106"/>
    </row>
    <row r="119" spans="1:10" s="17" customFormat="1" ht="12" customHeight="1" x14ac:dyDescent="0.2">
      <c r="A119" s="240" t="s">
        <v>111</v>
      </c>
      <c r="B119" s="240"/>
      <c r="C119" s="19">
        <v>1761</v>
      </c>
      <c r="D119" s="19">
        <v>1512</v>
      </c>
      <c r="E119" s="19">
        <v>732</v>
      </c>
      <c r="F119" s="19">
        <v>780</v>
      </c>
      <c r="G119" s="19">
        <v>249</v>
      </c>
      <c r="H119" s="19">
        <v>129</v>
      </c>
      <c r="I119" s="19">
        <v>120</v>
      </c>
      <c r="J119" s="106"/>
    </row>
    <row r="120" spans="1:10" s="17" customFormat="1" ht="12" customHeight="1" x14ac:dyDescent="0.2">
      <c r="A120" s="240" t="s">
        <v>112</v>
      </c>
      <c r="B120" s="240"/>
      <c r="C120" s="19">
        <v>775</v>
      </c>
      <c r="D120" s="19">
        <v>558</v>
      </c>
      <c r="E120" s="19">
        <v>255</v>
      </c>
      <c r="F120" s="19">
        <v>303</v>
      </c>
      <c r="G120" s="19">
        <v>217</v>
      </c>
      <c r="H120" s="19">
        <v>119</v>
      </c>
      <c r="I120" s="19">
        <v>98</v>
      </c>
      <c r="J120" s="106"/>
    </row>
    <row r="121" spans="1:10" s="17" customFormat="1" ht="12" customHeight="1" x14ac:dyDescent="0.2">
      <c r="A121" s="240" t="s">
        <v>113</v>
      </c>
      <c r="B121" s="240"/>
      <c r="C121" s="19">
        <v>1524</v>
      </c>
      <c r="D121" s="19">
        <v>1179</v>
      </c>
      <c r="E121" s="19">
        <v>581</v>
      </c>
      <c r="F121" s="19">
        <v>598</v>
      </c>
      <c r="G121" s="19">
        <v>345</v>
      </c>
      <c r="H121" s="19">
        <v>179</v>
      </c>
      <c r="I121" s="19">
        <v>166</v>
      </c>
      <c r="J121" s="106"/>
    </row>
    <row r="122" spans="1:10" s="17" customFormat="1" ht="12" customHeight="1" x14ac:dyDescent="0.2">
      <c r="A122" s="240" t="s">
        <v>114</v>
      </c>
      <c r="B122" s="240"/>
      <c r="C122" s="19">
        <v>1383</v>
      </c>
      <c r="D122" s="19">
        <v>1102</v>
      </c>
      <c r="E122" s="19">
        <v>512</v>
      </c>
      <c r="F122" s="19">
        <v>590</v>
      </c>
      <c r="G122" s="19">
        <v>281</v>
      </c>
      <c r="H122" s="19">
        <v>162</v>
      </c>
      <c r="I122" s="19">
        <v>119</v>
      </c>
      <c r="J122" s="106"/>
    </row>
    <row r="123" spans="1:10" s="17" customFormat="1" ht="12" customHeight="1" x14ac:dyDescent="0.2">
      <c r="A123" s="240" t="s">
        <v>116</v>
      </c>
      <c r="B123" s="240"/>
      <c r="C123" s="19">
        <v>786</v>
      </c>
      <c r="D123" s="19">
        <v>639</v>
      </c>
      <c r="E123" s="19">
        <v>315</v>
      </c>
      <c r="F123" s="19">
        <v>324</v>
      </c>
      <c r="G123" s="19">
        <v>147</v>
      </c>
      <c r="H123" s="19">
        <v>80</v>
      </c>
      <c r="I123" s="19">
        <v>67</v>
      </c>
      <c r="J123" s="106"/>
    </row>
    <row r="124" spans="1:10" s="17" customFormat="1" ht="12" customHeight="1" x14ac:dyDescent="0.2">
      <c r="A124" s="240" t="s">
        <v>117</v>
      </c>
      <c r="B124" s="240"/>
      <c r="C124" s="19">
        <v>2142</v>
      </c>
      <c r="D124" s="19">
        <v>1426</v>
      </c>
      <c r="E124" s="19">
        <v>648</v>
      </c>
      <c r="F124" s="19">
        <v>778</v>
      </c>
      <c r="G124" s="19">
        <v>716</v>
      </c>
      <c r="H124" s="19">
        <v>402</v>
      </c>
      <c r="I124" s="19">
        <v>314</v>
      </c>
      <c r="J124" s="106"/>
    </row>
    <row r="125" spans="1:10" s="17" customFormat="1" ht="12" customHeight="1" x14ac:dyDescent="0.2">
      <c r="A125" s="240" t="s">
        <v>118</v>
      </c>
      <c r="B125" s="240"/>
      <c r="C125" s="19">
        <v>681</v>
      </c>
      <c r="D125" s="19">
        <v>551</v>
      </c>
      <c r="E125" s="19">
        <v>251</v>
      </c>
      <c r="F125" s="19">
        <v>300</v>
      </c>
      <c r="G125" s="19">
        <v>130</v>
      </c>
      <c r="H125" s="19">
        <v>74</v>
      </c>
      <c r="I125" s="19">
        <v>56</v>
      </c>
      <c r="J125" s="106"/>
    </row>
    <row r="126" spans="1:10" s="17" customFormat="1" ht="12" customHeight="1" x14ac:dyDescent="0.2">
      <c r="A126" s="240" t="s">
        <v>120</v>
      </c>
      <c r="B126" s="240"/>
      <c r="C126" s="19">
        <v>1863</v>
      </c>
      <c r="D126" s="19">
        <v>1675</v>
      </c>
      <c r="E126" s="19">
        <v>805</v>
      </c>
      <c r="F126" s="19">
        <v>870</v>
      </c>
      <c r="G126" s="19">
        <v>188</v>
      </c>
      <c r="H126" s="19">
        <v>113</v>
      </c>
      <c r="I126" s="19">
        <v>75</v>
      </c>
      <c r="J126" s="106"/>
    </row>
    <row r="127" spans="1:10" s="17" customFormat="1" ht="12" customHeight="1" x14ac:dyDescent="0.2">
      <c r="A127" s="240" t="s">
        <v>121</v>
      </c>
      <c r="B127" s="240"/>
      <c r="C127" s="19">
        <v>1861</v>
      </c>
      <c r="D127" s="19">
        <v>1142</v>
      </c>
      <c r="E127" s="19">
        <v>514</v>
      </c>
      <c r="F127" s="19">
        <v>628</v>
      </c>
      <c r="G127" s="19">
        <v>719</v>
      </c>
      <c r="H127" s="19">
        <v>308</v>
      </c>
      <c r="I127" s="19">
        <v>411</v>
      </c>
      <c r="J127" s="106"/>
    </row>
    <row r="128" spans="1:10" s="17" customFormat="1" ht="12" customHeight="1" x14ac:dyDescent="0.2">
      <c r="A128" s="240" t="s">
        <v>122</v>
      </c>
      <c r="B128" s="240"/>
      <c r="C128" s="19">
        <v>3071</v>
      </c>
      <c r="D128" s="19">
        <v>2187</v>
      </c>
      <c r="E128" s="19">
        <v>1035</v>
      </c>
      <c r="F128" s="19">
        <v>1152</v>
      </c>
      <c r="G128" s="19">
        <v>884</v>
      </c>
      <c r="H128" s="19">
        <v>474</v>
      </c>
      <c r="I128" s="19">
        <v>410</v>
      </c>
      <c r="J128" s="106"/>
    </row>
    <row r="129" spans="1:10" s="17" customFormat="1" ht="12" customHeight="1" x14ac:dyDescent="0.2">
      <c r="A129" s="240" t="s">
        <v>123</v>
      </c>
      <c r="B129" s="240"/>
      <c r="C129" s="19">
        <v>651</v>
      </c>
      <c r="D129" s="19">
        <v>600</v>
      </c>
      <c r="E129" s="19">
        <v>282</v>
      </c>
      <c r="F129" s="19">
        <v>318</v>
      </c>
      <c r="G129" s="19">
        <v>51</v>
      </c>
      <c r="H129" s="19">
        <v>24</v>
      </c>
      <c r="I129" s="19">
        <v>27</v>
      </c>
      <c r="J129" s="106"/>
    </row>
    <row r="130" spans="1:10" s="17" customFormat="1" ht="12" customHeight="1" x14ac:dyDescent="0.2">
      <c r="A130" s="240" t="s">
        <v>124</v>
      </c>
      <c r="B130" s="240"/>
      <c r="C130" s="19">
        <v>581</v>
      </c>
      <c r="D130" s="19">
        <v>456</v>
      </c>
      <c r="E130" s="19">
        <v>216</v>
      </c>
      <c r="F130" s="19">
        <v>240</v>
      </c>
      <c r="G130" s="19">
        <v>125</v>
      </c>
      <c r="H130" s="19">
        <v>65</v>
      </c>
      <c r="I130" s="19">
        <v>60</v>
      </c>
      <c r="J130" s="106"/>
    </row>
    <row r="131" spans="1:10" s="17" customFormat="1" ht="12" customHeight="1" x14ac:dyDescent="0.2">
      <c r="A131" s="240" t="s">
        <v>125</v>
      </c>
      <c r="B131" s="240"/>
      <c r="C131" s="19">
        <v>1932</v>
      </c>
      <c r="D131" s="19">
        <v>1451</v>
      </c>
      <c r="E131" s="19">
        <v>675</v>
      </c>
      <c r="F131" s="19">
        <v>776</v>
      </c>
      <c r="G131" s="19">
        <v>481</v>
      </c>
      <c r="H131" s="19">
        <v>268</v>
      </c>
      <c r="I131" s="19">
        <v>213</v>
      </c>
      <c r="J131" s="106"/>
    </row>
    <row r="132" spans="1:10" s="17" customFormat="1" ht="12" customHeight="1" x14ac:dyDescent="0.2">
      <c r="A132" s="244" t="s">
        <v>126</v>
      </c>
      <c r="B132" s="244"/>
      <c r="C132" s="25">
        <v>370</v>
      </c>
      <c r="D132" s="25">
        <v>209</v>
      </c>
      <c r="E132" s="25">
        <v>100</v>
      </c>
      <c r="F132" s="25">
        <v>109</v>
      </c>
      <c r="G132" s="25">
        <v>161</v>
      </c>
      <c r="H132" s="25">
        <v>87</v>
      </c>
      <c r="I132" s="25">
        <v>74</v>
      </c>
      <c r="J132" s="106"/>
    </row>
    <row r="133" spans="1:10" s="17" customFormat="1" ht="12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106"/>
    </row>
    <row r="134" spans="1:10" s="17" customFormat="1" ht="12" customHeight="1" x14ac:dyDescent="0.2">
      <c r="A134" s="243" t="s">
        <v>127</v>
      </c>
      <c r="B134" s="243"/>
      <c r="C134" s="16">
        <f t="shared" ref="C134:I134" si="44">SUM(C135:C163)</f>
        <v>62787</v>
      </c>
      <c r="D134" s="16">
        <f t="shared" si="44"/>
        <v>47510</v>
      </c>
      <c r="E134" s="16">
        <f t="shared" si="44"/>
        <v>22027</v>
      </c>
      <c r="F134" s="16">
        <f t="shared" si="44"/>
        <v>25483</v>
      </c>
      <c r="G134" s="16">
        <f t="shared" si="44"/>
        <v>15277</v>
      </c>
      <c r="H134" s="16">
        <f t="shared" si="44"/>
        <v>8034</v>
      </c>
      <c r="I134" s="16">
        <f t="shared" si="44"/>
        <v>7243</v>
      </c>
      <c r="J134" s="106"/>
    </row>
    <row r="135" spans="1:10" s="17" customFormat="1" ht="12" customHeight="1" x14ac:dyDescent="0.2">
      <c r="A135" s="240" t="s">
        <v>128</v>
      </c>
      <c r="B135" s="240"/>
      <c r="C135" s="19">
        <v>5450</v>
      </c>
      <c r="D135" s="19">
        <v>3890</v>
      </c>
      <c r="E135" s="19">
        <v>1748</v>
      </c>
      <c r="F135" s="19">
        <v>2142</v>
      </c>
      <c r="G135" s="19">
        <v>1560</v>
      </c>
      <c r="H135" s="19">
        <v>799</v>
      </c>
      <c r="I135" s="19">
        <v>761</v>
      </c>
      <c r="J135" s="106"/>
    </row>
    <row r="136" spans="1:10" s="17" customFormat="1" ht="12" customHeight="1" x14ac:dyDescent="0.2">
      <c r="A136" s="240" t="s">
        <v>129</v>
      </c>
      <c r="B136" s="240"/>
      <c r="C136" s="19">
        <v>188</v>
      </c>
      <c r="D136" s="19">
        <v>178</v>
      </c>
      <c r="E136" s="19">
        <v>87</v>
      </c>
      <c r="F136" s="19">
        <v>91</v>
      </c>
      <c r="G136" s="19">
        <v>10</v>
      </c>
      <c r="H136" s="19">
        <v>3</v>
      </c>
      <c r="I136" s="19">
        <v>7</v>
      </c>
      <c r="J136" s="106"/>
    </row>
    <row r="137" spans="1:10" s="17" customFormat="1" ht="12" customHeight="1" x14ac:dyDescent="0.2">
      <c r="A137" s="240" t="s">
        <v>130</v>
      </c>
      <c r="B137" s="240"/>
      <c r="C137" s="19">
        <v>539</v>
      </c>
      <c r="D137" s="19">
        <v>443</v>
      </c>
      <c r="E137" s="19">
        <v>214</v>
      </c>
      <c r="F137" s="19">
        <v>229</v>
      </c>
      <c r="G137" s="19">
        <v>96</v>
      </c>
      <c r="H137" s="19">
        <v>49</v>
      </c>
      <c r="I137" s="19">
        <v>47</v>
      </c>
      <c r="J137" s="106"/>
    </row>
    <row r="138" spans="1:10" s="17" customFormat="1" ht="12" customHeight="1" x14ac:dyDescent="0.2">
      <c r="A138" s="240" t="s">
        <v>131</v>
      </c>
      <c r="B138" s="240"/>
      <c r="C138" s="19">
        <v>1848</v>
      </c>
      <c r="D138" s="19">
        <v>1465</v>
      </c>
      <c r="E138" s="19">
        <v>710</v>
      </c>
      <c r="F138" s="19">
        <v>755</v>
      </c>
      <c r="G138" s="19">
        <v>383</v>
      </c>
      <c r="H138" s="19">
        <v>196</v>
      </c>
      <c r="I138" s="19">
        <v>187</v>
      </c>
      <c r="J138" s="106"/>
    </row>
    <row r="139" spans="1:10" s="17" customFormat="1" ht="12" customHeight="1" x14ac:dyDescent="0.2">
      <c r="A139" s="240" t="s">
        <v>133</v>
      </c>
      <c r="B139" s="240"/>
      <c r="C139" s="19">
        <v>689</v>
      </c>
      <c r="D139" s="19">
        <v>637</v>
      </c>
      <c r="E139" s="19">
        <v>292</v>
      </c>
      <c r="F139" s="19">
        <v>345</v>
      </c>
      <c r="G139" s="19">
        <v>52</v>
      </c>
      <c r="H139" s="19">
        <v>25</v>
      </c>
      <c r="I139" s="19">
        <v>27</v>
      </c>
      <c r="J139" s="106"/>
    </row>
    <row r="140" spans="1:10" s="17" customFormat="1" ht="12" customHeight="1" x14ac:dyDescent="0.2">
      <c r="A140" s="240" t="s">
        <v>134</v>
      </c>
      <c r="B140" s="240"/>
      <c r="C140" s="19">
        <v>1192</v>
      </c>
      <c r="D140" s="19">
        <v>1059</v>
      </c>
      <c r="E140" s="19">
        <v>502</v>
      </c>
      <c r="F140" s="19">
        <v>557</v>
      </c>
      <c r="G140" s="19">
        <v>133</v>
      </c>
      <c r="H140" s="19">
        <v>71</v>
      </c>
      <c r="I140" s="19">
        <v>62</v>
      </c>
      <c r="J140" s="106"/>
    </row>
    <row r="141" spans="1:10" s="17" customFormat="1" ht="12" customHeight="1" x14ac:dyDescent="0.2">
      <c r="A141" s="240" t="s">
        <v>136</v>
      </c>
      <c r="B141" s="240"/>
      <c r="C141" s="19">
        <v>12</v>
      </c>
      <c r="D141" s="19">
        <v>11</v>
      </c>
      <c r="E141" s="19">
        <v>7</v>
      </c>
      <c r="F141" s="19">
        <v>4</v>
      </c>
      <c r="G141" s="19">
        <v>1</v>
      </c>
      <c r="H141" s="19">
        <v>1</v>
      </c>
      <c r="I141" s="19">
        <v>0</v>
      </c>
      <c r="J141" s="106"/>
    </row>
    <row r="142" spans="1:10" s="17" customFormat="1" ht="12" customHeight="1" x14ac:dyDescent="0.2">
      <c r="A142" s="240" t="s">
        <v>137</v>
      </c>
      <c r="B142" s="240"/>
      <c r="C142" s="19">
        <v>2879</v>
      </c>
      <c r="D142" s="19">
        <v>2465</v>
      </c>
      <c r="E142" s="19">
        <v>1205</v>
      </c>
      <c r="F142" s="19">
        <v>1260</v>
      </c>
      <c r="G142" s="19">
        <v>414</v>
      </c>
      <c r="H142" s="19">
        <v>222</v>
      </c>
      <c r="I142" s="19">
        <v>192</v>
      </c>
      <c r="J142" s="106"/>
    </row>
    <row r="143" spans="1:10" s="17" customFormat="1" ht="12" customHeight="1" x14ac:dyDescent="0.2">
      <c r="A143" s="240" t="s">
        <v>138</v>
      </c>
      <c r="B143" s="240"/>
      <c r="C143" s="19">
        <v>102</v>
      </c>
      <c r="D143" s="19">
        <v>99</v>
      </c>
      <c r="E143" s="19">
        <v>48</v>
      </c>
      <c r="F143" s="19">
        <v>51</v>
      </c>
      <c r="G143" s="19">
        <v>3</v>
      </c>
      <c r="H143" s="19">
        <v>2</v>
      </c>
      <c r="I143" s="19">
        <v>1</v>
      </c>
      <c r="J143" s="106"/>
    </row>
    <row r="144" spans="1:10" s="111" customFormat="1" ht="12" customHeight="1" x14ac:dyDescent="0.2">
      <c r="A144" s="298" t="s">
        <v>339</v>
      </c>
      <c r="B144" s="298"/>
      <c r="C144" s="117">
        <v>5015</v>
      </c>
      <c r="D144" s="117">
        <v>4007</v>
      </c>
      <c r="E144" s="117">
        <v>1865</v>
      </c>
      <c r="F144" s="117">
        <v>2142</v>
      </c>
      <c r="G144" s="117">
        <v>1008</v>
      </c>
      <c r="H144" s="117">
        <v>560</v>
      </c>
      <c r="I144" s="117">
        <v>448</v>
      </c>
      <c r="J144" s="106"/>
    </row>
    <row r="145" spans="1:10" s="17" customFormat="1" ht="12" customHeight="1" x14ac:dyDescent="0.2">
      <c r="A145" s="240" t="s">
        <v>140</v>
      </c>
      <c r="B145" s="240"/>
      <c r="C145" s="19">
        <v>4410</v>
      </c>
      <c r="D145" s="19">
        <v>3630</v>
      </c>
      <c r="E145" s="19">
        <v>1726</v>
      </c>
      <c r="F145" s="19">
        <v>1904</v>
      </c>
      <c r="G145" s="19">
        <v>780</v>
      </c>
      <c r="H145" s="19">
        <v>426</v>
      </c>
      <c r="I145" s="19">
        <v>354</v>
      </c>
      <c r="J145" s="106"/>
    </row>
    <row r="146" spans="1:10" s="17" customFormat="1" ht="12" customHeight="1" x14ac:dyDescent="0.2">
      <c r="A146" s="240" t="s">
        <v>141</v>
      </c>
      <c r="B146" s="240"/>
      <c r="C146" s="19">
        <v>35</v>
      </c>
      <c r="D146" s="19">
        <v>35</v>
      </c>
      <c r="E146" s="19">
        <v>20</v>
      </c>
      <c r="F146" s="19">
        <v>15</v>
      </c>
      <c r="G146" s="19">
        <v>0</v>
      </c>
      <c r="H146" s="19">
        <v>0</v>
      </c>
      <c r="I146" s="19">
        <v>0</v>
      </c>
      <c r="J146" s="106"/>
    </row>
    <row r="147" spans="1:10" s="17" customFormat="1" ht="12" customHeight="1" x14ac:dyDescent="0.2">
      <c r="A147" s="240" t="s">
        <v>143</v>
      </c>
      <c r="B147" s="240"/>
      <c r="C147" s="19">
        <v>335</v>
      </c>
      <c r="D147" s="19">
        <v>298</v>
      </c>
      <c r="E147" s="19">
        <v>151</v>
      </c>
      <c r="F147" s="19">
        <v>147</v>
      </c>
      <c r="G147" s="19">
        <v>37</v>
      </c>
      <c r="H147" s="19">
        <v>24</v>
      </c>
      <c r="I147" s="19">
        <v>13</v>
      </c>
      <c r="J147" s="106"/>
    </row>
    <row r="148" spans="1:10" s="17" customFormat="1" ht="12" customHeight="1" x14ac:dyDescent="0.2">
      <c r="A148" s="240" t="s">
        <v>144</v>
      </c>
      <c r="B148" s="240"/>
      <c r="C148" s="19">
        <v>1236</v>
      </c>
      <c r="D148" s="19">
        <v>976</v>
      </c>
      <c r="E148" s="19">
        <v>465</v>
      </c>
      <c r="F148" s="19">
        <v>511</v>
      </c>
      <c r="G148" s="19">
        <v>260</v>
      </c>
      <c r="H148" s="19">
        <v>149</v>
      </c>
      <c r="I148" s="19">
        <v>111</v>
      </c>
      <c r="J148" s="106"/>
    </row>
    <row r="149" spans="1:10" s="17" customFormat="1" ht="12" customHeight="1" x14ac:dyDescent="0.2">
      <c r="A149" s="240" t="s">
        <v>145</v>
      </c>
      <c r="B149" s="240"/>
      <c r="C149" s="19">
        <v>15483</v>
      </c>
      <c r="D149" s="19">
        <v>10114</v>
      </c>
      <c r="E149" s="19">
        <v>4511</v>
      </c>
      <c r="F149" s="19">
        <v>5603</v>
      </c>
      <c r="G149" s="19">
        <v>5369</v>
      </c>
      <c r="H149" s="19">
        <v>2730</v>
      </c>
      <c r="I149" s="19">
        <v>2639</v>
      </c>
      <c r="J149" s="106"/>
    </row>
    <row r="150" spans="1:10" s="17" customFormat="1" ht="12" customHeight="1" x14ac:dyDescent="0.2">
      <c r="A150" s="240" t="s">
        <v>146</v>
      </c>
      <c r="B150" s="240"/>
      <c r="C150" s="19">
        <v>6414</v>
      </c>
      <c r="D150" s="19">
        <v>5005</v>
      </c>
      <c r="E150" s="19">
        <v>2418</v>
      </c>
      <c r="F150" s="19">
        <v>2587</v>
      </c>
      <c r="G150" s="19">
        <v>1409</v>
      </c>
      <c r="H150" s="19">
        <v>782</v>
      </c>
      <c r="I150" s="19">
        <v>627</v>
      </c>
      <c r="J150" s="106"/>
    </row>
    <row r="151" spans="1:10" s="17" customFormat="1" ht="12" customHeight="1" x14ac:dyDescent="0.2">
      <c r="A151" s="240" t="s">
        <v>148</v>
      </c>
      <c r="B151" s="240"/>
      <c r="C151" s="19">
        <v>212</v>
      </c>
      <c r="D151" s="19">
        <v>192</v>
      </c>
      <c r="E151" s="19">
        <v>89</v>
      </c>
      <c r="F151" s="19">
        <v>103</v>
      </c>
      <c r="G151" s="19">
        <v>20</v>
      </c>
      <c r="H151" s="19">
        <v>16</v>
      </c>
      <c r="I151" s="19">
        <v>4</v>
      </c>
      <c r="J151" s="106"/>
    </row>
    <row r="152" spans="1:10" s="17" customFormat="1" ht="12" customHeight="1" x14ac:dyDescent="0.2">
      <c r="A152" s="240" t="s">
        <v>149</v>
      </c>
      <c r="B152" s="240"/>
      <c r="C152" s="19">
        <v>7212</v>
      </c>
      <c r="D152" s="19">
        <v>5548</v>
      </c>
      <c r="E152" s="19">
        <v>2468</v>
      </c>
      <c r="F152" s="19">
        <v>3080</v>
      </c>
      <c r="G152" s="19">
        <v>1664</v>
      </c>
      <c r="H152" s="19">
        <v>865</v>
      </c>
      <c r="I152" s="19">
        <v>799</v>
      </c>
      <c r="J152" s="106"/>
    </row>
    <row r="153" spans="1:10" s="17" customFormat="1" ht="12" customHeight="1" x14ac:dyDescent="0.2">
      <c r="A153" s="240" t="s">
        <v>150</v>
      </c>
      <c r="B153" s="240"/>
      <c r="C153" s="19">
        <v>53</v>
      </c>
      <c r="D153" s="19">
        <v>48</v>
      </c>
      <c r="E153" s="19">
        <v>28</v>
      </c>
      <c r="F153" s="19">
        <v>20</v>
      </c>
      <c r="G153" s="19">
        <v>5</v>
      </c>
      <c r="H153" s="19">
        <v>2</v>
      </c>
      <c r="I153" s="19">
        <v>3</v>
      </c>
      <c r="J153" s="106"/>
    </row>
    <row r="154" spans="1:10" s="17" customFormat="1" ht="12" customHeight="1" x14ac:dyDescent="0.2">
      <c r="A154" s="240" t="s">
        <v>151</v>
      </c>
      <c r="B154" s="240"/>
      <c r="C154" s="19">
        <v>2818</v>
      </c>
      <c r="D154" s="19">
        <v>2016</v>
      </c>
      <c r="E154" s="19">
        <v>881</v>
      </c>
      <c r="F154" s="19">
        <v>1135</v>
      </c>
      <c r="G154" s="19">
        <v>802</v>
      </c>
      <c r="H154" s="19">
        <v>426</v>
      </c>
      <c r="I154" s="19">
        <v>376</v>
      </c>
      <c r="J154" s="106"/>
    </row>
    <row r="155" spans="1:10" s="17" customFormat="1" ht="12" customHeight="1" x14ac:dyDescent="0.2">
      <c r="A155" s="240" t="s">
        <v>152</v>
      </c>
      <c r="B155" s="240"/>
      <c r="C155" s="19">
        <v>264</v>
      </c>
      <c r="D155" s="19">
        <v>255</v>
      </c>
      <c r="E155" s="19">
        <v>128</v>
      </c>
      <c r="F155" s="19">
        <v>127</v>
      </c>
      <c r="G155" s="19">
        <v>9</v>
      </c>
      <c r="H155" s="19">
        <v>4</v>
      </c>
      <c r="I155" s="19">
        <v>5</v>
      </c>
      <c r="J155" s="106"/>
    </row>
    <row r="156" spans="1:10" s="17" customFormat="1" ht="12" customHeight="1" x14ac:dyDescent="0.2">
      <c r="A156" s="240" t="s">
        <v>153</v>
      </c>
      <c r="B156" s="240"/>
      <c r="C156" s="19">
        <v>761</v>
      </c>
      <c r="D156" s="19">
        <v>613</v>
      </c>
      <c r="E156" s="19">
        <v>287</v>
      </c>
      <c r="F156" s="19">
        <v>326</v>
      </c>
      <c r="G156" s="19">
        <v>148</v>
      </c>
      <c r="H156" s="19">
        <v>74</v>
      </c>
      <c r="I156" s="19">
        <v>74</v>
      </c>
      <c r="J156" s="106"/>
    </row>
    <row r="157" spans="1:10" s="17" customFormat="1" ht="12" customHeight="1" x14ac:dyDescent="0.2">
      <c r="A157" s="240" t="s">
        <v>155</v>
      </c>
      <c r="B157" s="240"/>
      <c r="C157" s="19">
        <v>675</v>
      </c>
      <c r="D157" s="19">
        <v>504</v>
      </c>
      <c r="E157" s="19">
        <v>258</v>
      </c>
      <c r="F157" s="19">
        <v>246</v>
      </c>
      <c r="G157" s="19">
        <v>171</v>
      </c>
      <c r="H157" s="19">
        <v>87</v>
      </c>
      <c r="I157" s="19">
        <v>84</v>
      </c>
      <c r="J157" s="106"/>
    </row>
    <row r="158" spans="1:10" s="17" customFormat="1" ht="12" customHeight="1" x14ac:dyDescent="0.2">
      <c r="A158" s="240" t="s">
        <v>158</v>
      </c>
      <c r="B158" s="240"/>
      <c r="C158" s="19">
        <v>97</v>
      </c>
      <c r="D158" s="19">
        <v>92</v>
      </c>
      <c r="E158" s="19">
        <v>46</v>
      </c>
      <c r="F158" s="19">
        <v>46</v>
      </c>
      <c r="G158" s="19">
        <v>5</v>
      </c>
      <c r="H158" s="19">
        <v>0</v>
      </c>
      <c r="I158" s="19">
        <v>5</v>
      </c>
      <c r="J158" s="106"/>
    </row>
    <row r="159" spans="1:10" s="17" customFormat="1" ht="12" customHeight="1" x14ac:dyDescent="0.2">
      <c r="A159" s="240" t="s">
        <v>159</v>
      </c>
      <c r="B159" s="240"/>
      <c r="C159" s="19">
        <v>757</v>
      </c>
      <c r="D159" s="19">
        <v>650</v>
      </c>
      <c r="E159" s="19">
        <v>310</v>
      </c>
      <c r="F159" s="19">
        <v>340</v>
      </c>
      <c r="G159" s="19">
        <v>107</v>
      </c>
      <c r="H159" s="19">
        <v>64</v>
      </c>
      <c r="I159" s="19">
        <v>43</v>
      </c>
      <c r="J159" s="106"/>
    </row>
    <row r="160" spans="1:10" s="17" customFormat="1" ht="12" customHeight="1" x14ac:dyDescent="0.2">
      <c r="A160" s="240" t="s">
        <v>160</v>
      </c>
      <c r="B160" s="240"/>
      <c r="C160" s="19">
        <v>2660</v>
      </c>
      <c r="D160" s="19">
        <v>1987</v>
      </c>
      <c r="E160" s="19">
        <v>943</v>
      </c>
      <c r="F160" s="19">
        <v>1044</v>
      </c>
      <c r="G160" s="19">
        <v>673</v>
      </c>
      <c r="H160" s="19">
        <v>366</v>
      </c>
      <c r="I160" s="19">
        <v>307</v>
      </c>
      <c r="J160" s="106"/>
    </row>
    <row r="161" spans="1:10" s="17" customFormat="1" ht="12" customHeight="1" x14ac:dyDescent="0.2">
      <c r="A161" s="240" t="s">
        <v>161</v>
      </c>
      <c r="B161" s="240"/>
      <c r="C161" s="19">
        <v>55</v>
      </c>
      <c r="D161" s="19">
        <v>52</v>
      </c>
      <c r="E161" s="19">
        <v>23</v>
      </c>
      <c r="F161" s="19">
        <v>29</v>
      </c>
      <c r="G161" s="19">
        <v>3</v>
      </c>
      <c r="H161" s="19">
        <v>3</v>
      </c>
      <c r="I161" s="19">
        <v>0</v>
      </c>
      <c r="J161" s="106"/>
    </row>
    <row r="162" spans="1:10" s="17" customFormat="1" ht="12" customHeight="1" x14ac:dyDescent="0.2">
      <c r="A162" s="240" t="s">
        <v>162</v>
      </c>
      <c r="B162" s="240"/>
      <c r="C162" s="19">
        <v>1120</v>
      </c>
      <c r="D162" s="19">
        <v>982</v>
      </c>
      <c r="E162" s="19">
        <v>470</v>
      </c>
      <c r="F162" s="19">
        <v>512</v>
      </c>
      <c r="G162" s="19">
        <v>138</v>
      </c>
      <c r="H162" s="19">
        <v>81</v>
      </c>
      <c r="I162" s="19">
        <v>57</v>
      </c>
      <c r="J162" s="106"/>
    </row>
    <row r="163" spans="1:10" s="17" customFormat="1" ht="12" customHeight="1" x14ac:dyDescent="0.2">
      <c r="A163" s="242" t="s">
        <v>164</v>
      </c>
      <c r="B163" s="242"/>
      <c r="C163" s="25">
        <v>276</v>
      </c>
      <c r="D163" s="25">
        <v>259</v>
      </c>
      <c r="E163" s="25">
        <v>127</v>
      </c>
      <c r="F163" s="25">
        <v>132</v>
      </c>
      <c r="G163" s="25">
        <v>17</v>
      </c>
      <c r="H163" s="25">
        <v>7</v>
      </c>
      <c r="I163" s="25">
        <v>10</v>
      </c>
      <c r="J163" s="106"/>
    </row>
    <row r="164" spans="1:10" s="17" customFormat="1" ht="12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106"/>
    </row>
    <row r="165" spans="1:10" s="17" customFormat="1" ht="12" customHeight="1" x14ac:dyDescent="0.2">
      <c r="A165" s="243" t="s">
        <v>165</v>
      </c>
      <c r="B165" s="243"/>
      <c r="C165" s="16">
        <f t="shared" ref="C165:I165" si="45">SUM(C166:C173)</f>
        <v>5944</v>
      </c>
      <c r="D165" s="16">
        <f t="shared" si="45"/>
        <v>5314</v>
      </c>
      <c r="E165" s="16">
        <f t="shared" si="45"/>
        <v>2604</v>
      </c>
      <c r="F165" s="16">
        <f t="shared" si="45"/>
        <v>2710</v>
      </c>
      <c r="G165" s="16">
        <f t="shared" si="45"/>
        <v>630</v>
      </c>
      <c r="H165" s="16">
        <f t="shared" si="45"/>
        <v>362</v>
      </c>
      <c r="I165" s="16">
        <f t="shared" si="45"/>
        <v>268</v>
      </c>
      <c r="J165" s="106"/>
    </row>
    <row r="166" spans="1:10" s="17" customFormat="1" ht="12" customHeight="1" x14ac:dyDescent="0.2">
      <c r="A166" s="240" t="s">
        <v>166</v>
      </c>
      <c r="B166" s="240"/>
      <c r="C166" s="19">
        <v>1459</v>
      </c>
      <c r="D166" s="19">
        <v>1341</v>
      </c>
      <c r="E166" s="19">
        <v>656</v>
      </c>
      <c r="F166" s="19">
        <v>685</v>
      </c>
      <c r="G166" s="19">
        <v>118</v>
      </c>
      <c r="H166" s="19">
        <v>60</v>
      </c>
      <c r="I166" s="19">
        <v>58</v>
      </c>
      <c r="J166" s="106"/>
    </row>
    <row r="167" spans="1:10" s="17" customFormat="1" ht="12" customHeight="1" x14ac:dyDescent="0.2">
      <c r="A167" s="240" t="s">
        <v>167</v>
      </c>
      <c r="B167" s="240"/>
      <c r="C167" s="19">
        <v>51</v>
      </c>
      <c r="D167" s="19">
        <v>48</v>
      </c>
      <c r="E167" s="19">
        <v>28</v>
      </c>
      <c r="F167" s="19">
        <v>20</v>
      </c>
      <c r="G167" s="19">
        <v>3</v>
      </c>
      <c r="H167" s="19">
        <v>1</v>
      </c>
      <c r="I167" s="19">
        <v>2</v>
      </c>
      <c r="J167" s="106"/>
    </row>
    <row r="168" spans="1:10" s="17" customFormat="1" ht="12" customHeight="1" x14ac:dyDescent="0.2">
      <c r="A168" s="240" t="s">
        <v>168</v>
      </c>
      <c r="B168" s="240"/>
      <c r="C168" s="19">
        <v>55</v>
      </c>
      <c r="D168" s="19">
        <v>49</v>
      </c>
      <c r="E168" s="19">
        <v>28</v>
      </c>
      <c r="F168" s="19">
        <v>21</v>
      </c>
      <c r="G168" s="19">
        <v>6</v>
      </c>
      <c r="H168" s="19">
        <v>3</v>
      </c>
      <c r="I168" s="19">
        <v>3</v>
      </c>
      <c r="J168" s="106"/>
    </row>
    <row r="169" spans="1:10" s="17" customFormat="1" ht="12" customHeight="1" x14ac:dyDescent="0.2">
      <c r="A169" s="240" t="s">
        <v>169</v>
      </c>
      <c r="B169" s="240"/>
      <c r="C169" s="19">
        <v>62</v>
      </c>
      <c r="D169" s="19">
        <v>53</v>
      </c>
      <c r="E169" s="19">
        <v>28</v>
      </c>
      <c r="F169" s="19">
        <v>25</v>
      </c>
      <c r="G169" s="19">
        <v>9</v>
      </c>
      <c r="H169" s="19">
        <v>5</v>
      </c>
      <c r="I169" s="19">
        <v>4</v>
      </c>
      <c r="J169" s="106"/>
    </row>
    <row r="170" spans="1:10" s="17" customFormat="1" ht="12" customHeight="1" x14ac:dyDescent="0.2">
      <c r="A170" s="240" t="s">
        <v>170</v>
      </c>
      <c r="B170" s="240"/>
      <c r="C170" s="19">
        <v>1155</v>
      </c>
      <c r="D170" s="19">
        <v>992</v>
      </c>
      <c r="E170" s="19">
        <v>483</v>
      </c>
      <c r="F170" s="19">
        <v>509</v>
      </c>
      <c r="G170" s="19">
        <v>163</v>
      </c>
      <c r="H170" s="19">
        <v>94</v>
      </c>
      <c r="I170" s="19">
        <v>69</v>
      </c>
      <c r="J170" s="106"/>
    </row>
    <row r="171" spans="1:10" s="17" customFormat="1" ht="12" customHeight="1" x14ac:dyDescent="0.2">
      <c r="A171" s="240" t="s">
        <v>171</v>
      </c>
      <c r="B171" s="240"/>
      <c r="C171" s="19">
        <v>572</v>
      </c>
      <c r="D171" s="19">
        <v>531</v>
      </c>
      <c r="E171" s="19">
        <v>263</v>
      </c>
      <c r="F171" s="19">
        <v>268</v>
      </c>
      <c r="G171" s="19">
        <v>41</v>
      </c>
      <c r="H171" s="19">
        <v>33</v>
      </c>
      <c r="I171" s="19">
        <v>8</v>
      </c>
      <c r="J171" s="106"/>
    </row>
    <row r="172" spans="1:10" s="17" customFormat="1" ht="12" customHeight="1" x14ac:dyDescent="0.2">
      <c r="A172" s="240" t="s">
        <v>172</v>
      </c>
      <c r="B172" s="240"/>
      <c r="C172" s="19">
        <v>51</v>
      </c>
      <c r="D172" s="19">
        <v>45</v>
      </c>
      <c r="E172" s="19">
        <v>22</v>
      </c>
      <c r="F172" s="19">
        <v>23</v>
      </c>
      <c r="G172" s="19">
        <v>6</v>
      </c>
      <c r="H172" s="19">
        <v>5</v>
      </c>
      <c r="I172" s="19">
        <v>1</v>
      </c>
      <c r="J172" s="106"/>
    </row>
    <row r="173" spans="1:10" s="17" customFormat="1" ht="12" customHeight="1" x14ac:dyDescent="0.2">
      <c r="A173" s="242" t="s">
        <v>173</v>
      </c>
      <c r="B173" s="242"/>
      <c r="C173" s="25">
        <v>2539</v>
      </c>
      <c r="D173" s="25">
        <v>2255</v>
      </c>
      <c r="E173" s="25">
        <v>1096</v>
      </c>
      <c r="F173" s="25">
        <v>1159</v>
      </c>
      <c r="G173" s="25">
        <v>284</v>
      </c>
      <c r="H173" s="25">
        <v>161</v>
      </c>
      <c r="I173" s="25">
        <v>123</v>
      </c>
      <c r="J173" s="106"/>
    </row>
    <row r="174" spans="1:10" s="17" customFormat="1" ht="12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106"/>
    </row>
    <row r="175" spans="1:10" s="17" customFormat="1" ht="12" customHeight="1" x14ac:dyDescent="0.2">
      <c r="A175" s="243" t="s">
        <v>174</v>
      </c>
      <c r="B175" s="243"/>
      <c r="C175" s="16">
        <f t="shared" ref="C175:I175" si="46">SUM(C176:C192)</f>
        <v>49473</v>
      </c>
      <c r="D175" s="16">
        <f t="shared" si="46"/>
        <v>36469</v>
      </c>
      <c r="E175" s="16">
        <f t="shared" si="46"/>
        <v>17210</v>
      </c>
      <c r="F175" s="16">
        <f t="shared" si="46"/>
        <v>19259</v>
      </c>
      <c r="G175" s="16">
        <f t="shared" si="46"/>
        <v>13004</v>
      </c>
      <c r="H175" s="16">
        <f t="shared" si="46"/>
        <v>6872</v>
      </c>
      <c r="I175" s="16">
        <f t="shared" si="46"/>
        <v>6132</v>
      </c>
      <c r="J175" s="106"/>
    </row>
    <row r="176" spans="1:10" s="17" customFormat="1" ht="12" customHeight="1" x14ac:dyDescent="0.2">
      <c r="A176" s="240" t="s">
        <v>175</v>
      </c>
      <c r="B176" s="240"/>
      <c r="C176" s="19">
        <v>4437</v>
      </c>
      <c r="D176" s="19">
        <v>3120</v>
      </c>
      <c r="E176" s="19">
        <v>1483</v>
      </c>
      <c r="F176" s="19">
        <v>1637</v>
      </c>
      <c r="G176" s="19">
        <v>1317</v>
      </c>
      <c r="H176" s="19">
        <v>722</v>
      </c>
      <c r="I176" s="19">
        <v>595</v>
      </c>
      <c r="J176" s="106"/>
    </row>
    <row r="177" spans="1:10" s="17" customFormat="1" ht="12" customHeight="1" x14ac:dyDescent="0.2">
      <c r="A177" s="240" t="s">
        <v>176</v>
      </c>
      <c r="B177" s="240"/>
      <c r="C177" s="19">
        <v>17744</v>
      </c>
      <c r="D177" s="19">
        <v>12573</v>
      </c>
      <c r="E177" s="19">
        <v>5735</v>
      </c>
      <c r="F177" s="19">
        <v>6838</v>
      </c>
      <c r="G177" s="19">
        <v>5171</v>
      </c>
      <c r="H177" s="19">
        <v>2637</v>
      </c>
      <c r="I177" s="19">
        <v>2534</v>
      </c>
      <c r="J177" s="106"/>
    </row>
    <row r="178" spans="1:10" s="17" customFormat="1" ht="12" customHeight="1" x14ac:dyDescent="0.2">
      <c r="A178" s="240" t="s">
        <v>177</v>
      </c>
      <c r="B178" s="240"/>
      <c r="C178" s="19">
        <v>2439</v>
      </c>
      <c r="D178" s="19">
        <v>1553</v>
      </c>
      <c r="E178" s="19">
        <v>783</v>
      </c>
      <c r="F178" s="19">
        <v>770</v>
      </c>
      <c r="G178" s="19">
        <v>886</v>
      </c>
      <c r="H178" s="19">
        <v>469</v>
      </c>
      <c r="I178" s="19">
        <v>417</v>
      </c>
      <c r="J178" s="106"/>
    </row>
    <row r="179" spans="1:10" s="17" customFormat="1" ht="12" customHeight="1" x14ac:dyDescent="0.2">
      <c r="A179" s="240" t="s">
        <v>178</v>
      </c>
      <c r="B179" s="240"/>
      <c r="C179" s="19">
        <v>2731</v>
      </c>
      <c r="D179" s="19">
        <v>2222</v>
      </c>
      <c r="E179" s="19">
        <v>1102</v>
      </c>
      <c r="F179" s="19">
        <v>1120</v>
      </c>
      <c r="G179" s="19">
        <v>509</v>
      </c>
      <c r="H179" s="19">
        <v>295</v>
      </c>
      <c r="I179" s="19">
        <v>214</v>
      </c>
      <c r="J179" s="106"/>
    </row>
    <row r="180" spans="1:10" s="17" customFormat="1" ht="12" customHeight="1" x14ac:dyDescent="0.2">
      <c r="A180" s="240" t="s">
        <v>179</v>
      </c>
      <c r="B180" s="240"/>
      <c r="C180" s="19">
        <v>8460</v>
      </c>
      <c r="D180" s="19">
        <v>6130</v>
      </c>
      <c r="E180" s="19">
        <v>2853</v>
      </c>
      <c r="F180" s="19">
        <v>3277</v>
      </c>
      <c r="G180" s="19">
        <v>2330</v>
      </c>
      <c r="H180" s="19">
        <v>1205</v>
      </c>
      <c r="I180" s="19">
        <v>1125</v>
      </c>
      <c r="J180" s="106"/>
    </row>
    <row r="181" spans="1:10" s="17" customFormat="1" ht="12" customHeight="1" x14ac:dyDescent="0.2">
      <c r="A181" s="240" t="s">
        <v>180</v>
      </c>
      <c r="B181" s="240"/>
      <c r="C181" s="19">
        <v>720</v>
      </c>
      <c r="D181" s="19">
        <v>633</v>
      </c>
      <c r="E181" s="19">
        <v>299</v>
      </c>
      <c r="F181" s="19">
        <v>334</v>
      </c>
      <c r="G181" s="19">
        <v>87</v>
      </c>
      <c r="H181" s="19">
        <v>61</v>
      </c>
      <c r="I181" s="19">
        <v>26</v>
      </c>
      <c r="J181" s="106"/>
    </row>
    <row r="182" spans="1:10" s="17" customFormat="1" ht="12" customHeight="1" x14ac:dyDescent="0.2">
      <c r="A182" s="240" t="s">
        <v>181</v>
      </c>
      <c r="B182" s="240"/>
      <c r="C182" s="19">
        <v>727</v>
      </c>
      <c r="D182" s="19">
        <v>616</v>
      </c>
      <c r="E182" s="19">
        <v>290</v>
      </c>
      <c r="F182" s="19">
        <v>326</v>
      </c>
      <c r="G182" s="19">
        <v>111</v>
      </c>
      <c r="H182" s="19">
        <v>56</v>
      </c>
      <c r="I182" s="19">
        <v>55</v>
      </c>
      <c r="J182" s="106"/>
    </row>
    <row r="183" spans="1:10" s="17" customFormat="1" ht="12" customHeight="1" x14ac:dyDescent="0.2">
      <c r="A183" s="240" t="s">
        <v>182</v>
      </c>
      <c r="B183" s="240"/>
      <c r="C183" s="19">
        <v>803</v>
      </c>
      <c r="D183" s="19">
        <v>662</v>
      </c>
      <c r="E183" s="19">
        <v>311</v>
      </c>
      <c r="F183" s="19">
        <v>351</v>
      </c>
      <c r="G183" s="19">
        <v>141</v>
      </c>
      <c r="H183" s="19">
        <v>76</v>
      </c>
      <c r="I183" s="19">
        <v>65</v>
      </c>
      <c r="J183" s="106"/>
    </row>
    <row r="184" spans="1:10" s="17" customFormat="1" ht="12" customHeight="1" x14ac:dyDescent="0.2">
      <c r="A184" s="240" t="s">
        <v>183</v>
      </c>
      <c r="B184" s="240"/>
      <c r="C184" s="19">
        <v>377</v>
      </c>
      <c r="D184" s="19">
        <v>350</v>
      </c>
      <c r="E184" s="19">
        <v>186</v>
      </c>
      <c r="F184" s="19">
        <v>164</v>
      </c>
      <c r="G184" s="19">
        <v>27</v>
      </c>
      <c r="H184" s="19">
        <v>15</v>
      </c>
      <c r="I184" s="19">
        <v>12</v>
      </c>
      <c r="J184" s="106"/>
    </row>
    <row r="185" spans="1:10" s="17" customFormat="1" ht="12" customHeight="1" x14ac:dyDescent="0.2">
      <c r="A185" s="240" t="s">
        <v>184</v>
      </c>
      <c r="B185" s="240"/>
      <c r="C185" s="19">
        <v>1373</v>
      </c>
      <c r="D185" s="19">
        <v>1144</v>
      </c>
      <c r="E185" s="19">
        <v>540</v>
      </c>
      <c r="F185" s="19">
        <v>604</v>
      </c>
      <c r="G185" s="19">
        <v>229</v>
      </c>
      <c r="H185" s="19">
        <v>125</v>
      </c>
      <c r="I185" s="19">
        <v>104</v>
      </c>
      <c r="J185" s="106"/>
    </row>
    <row r="186" spans="1:10" s="17" customFormat="1" ht="12" customHeight="1" x14ac:dyDescent="0.2">
      <c r="A186" s="240" t="s">
        <v>186</v>
      </c>
      <c r="B186" s="240"/>
      <c r="C186" s="19">
        <v>116</v>
      </c>
      <c r="D186" s="19">
        <v>102</v>
      </c>
      <c r="E186" s="19">
        <v>48</v>
      </c>
      <c r="F186" s="19">
        <v>54</v>
      </c>
      <c r="G186" s="19">
        <v>14</v>
      </c>
      <c r="H186" s="19">
        <v>9</v>
      </c>
      <c r="I186" s="19">
        <v>5</v>
      </c>
      <c r="J186" s="106"/>
    </row>
    <row r="187" spans="1:10" s="17" customFormat="1" ht="12" customHeight="1" x14ac:dyDescent="0.2">
      <c r="A187" s="240" t="s">
        <v>187</v>
      </c>
      <c r="B187" s="240"/>
      <c r="C187" s="19">
        <v>2734</v>
      </c>
      <c r="D187" s="19">
        <v>2146</v>
      </c>
      <c r="E187" s="19">
        <v>1031</v>
      </c>
      <c r="F187" s="19">
        <v>1115</v>
      </c>
      <c r="G187" s="19">
        <v>588</v>
      </c>
      <c r="H187" s="19">
        <v>323</v>
      </c>
      <c r="I187" s="19">
        <v>265</v>
      </c>
      <c r="J187" s="106"/>
    </row>
    <row r="188" spans="1:10" s="17" customFormat="1" ht="12" customHeight="1" x14ac:dyDescent="0.2">
      <c r="A188" s="240" t="s">
        <v>188</v>
      </c>
      <c r="B188" s="240"/>
      <c r="C188" s="19">
        <v>591</v>
      </c>
      <c r="D188" s="19">
        <v>529</v>
      </c>
      <c r="E188" s="19">
        <v>258</v>
      </c>
      <c r="F188" s="19">
        <v>271</v>
      </c>
      <c r="G188" s="19">
        <v>62</v>
      </c>
      <c r="H188" s="19">
        <v>32</v>
      </c>
      <c r="I188" s="19">
        <v>30</v>
      </c>
      <c r="J188" s="106"/>
    </row>
    <row r="189" spans="1:10" s="17" customFormat="1" ht="12" customHeight="1" x14ac:dyDescent="0.2">
      <c r="A189" s="240" t="s">
        <v>189</v>
      </c>
      <c r="B189" s="240"/>
      <c r="C189" s="19">
        <v>600</v>
      </c>
      <c r="D189" s="19">
        <v>529</v>
      </c>
      <c r="E189" s="19">
        <v>261</v>
      </c>
      <c r="F189" s="19">
        <v>268</v>
      </c>
      <c r="G189" s="19">
        <v>71</v>
      </c>
      <c r="H189" s="19">
        <v>39</v>
      </c>
      <c r="I189" s="19">
        <v>32</v>
      </c>
      <c r="J189" s="106"/>
    </row>
    <row r="190" spans="1:10" s="17" customFormat="1" ht="12" customHeight="1" x14ac:dyDescent="0.2">
      <c r="A190" s="240" t="s">
        <v>190</v>
      </c>
      <c r="B190" s="240"/>
      <c r="C190" s="19">
        <v>2288</v>
      </c>
      <c r="D190" s="19">
        <v>1615</v>
      </c>
      <c r="E190" s="19">
        <v>795</v>
      </c>
      <c r="F190" s="19">
        <v>820</v>
      </c>
      <c r="G190" s="19">
        <v>673</v>
      </c>
      <c r="H190" s="19">
        <v>363</v>
      </c>
      <c r="I190" s="19">
        <v>310</v>
      </c>
      <c r="J190" s="106"/>
    </row>
    <row r="191" spans="1:10" s="17" customFormat="1" ht="12" customHeight="1" x14ac:dyDescent="0.2">
      <c r="A191" s="240" t="s">
        <v>191</v>
      </c>
      <c r="B191" s="240"/>
      <c r="C191" s="19">
        <v>222</v>
      </c>
      <c r="D191" s="19">
        <v>201</v>
      </c>
      <c r="E191" s="19">
        <v>105</v>
      </c>
      <c r="F191" s="19">
        <v>96</v>
      </c>
      <c r="G191" s="19">
        <v>21</v>
      </c>
      <c r="H191" s="19">
        <v>16</v>
      </c>
      <c r="I191" s="19">
        <v>5</v>
      </c>
      <c r="J191" s="106"/>
    </row>
    <row r="192" spans="1:10" s="17" customFormat="1" ht="12" customHeight="1" x14ac:dyDescent="0.2">
      <c r="A192" s="242" t="s">
        <v>192</v>
      </c>
      <c r="B192" s="242"/>
      <c r="C192" s="25">
        <v>3111</v>
      </c>
      <c r="D192" s="25">
        <v>2344</v>
      </c>
      <c r="E192" s="25">
        <v>1130</v>
      </c>
      <c r="F192" s="25">
        <v>1214</v>
      </c>
      <c r="G192" s="25">
        <v>767</v>
      </c>
      <c r="H192" s="25">
        <v>429</v>
      </c>
      <c r="I192" s="25">
        <v>338</v>
      </c>
      <c r="J192" s="106"/>
    </row>
    <row r="193" spans="1:10" s="17" customFormat="1" ht="12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106"/>
    </row>
    <row r="194" spans="1:10" s="17" customFormat="1" ht="12" customHeight="1" x14ac:dyDescent="0.2">
      <c r="A194" s="243" t="s">
        <v>193</v>
      </c>
      <c r="B194" s="243"/>
      <c r="C194" s="16">
        <f t="shared" ref="C194:I194" si="47">SUM(C195:C200)</f>
        <v>12731</v>
      </c>
      <c r="D194" s="16">
        <f t="shared" si="47"/>
        <v>8898</v>
      </c>
      <c r="E194" s="16">
        <f t="shared" si="47"/>
        <v>4301</v>
      </c>
      <c r="F194" s="16">
        <f t="shared" si="47"/>
        <v>4597</v>
      </c>
      <c r="G194" s="16">
        <f t="shared" si="47"/>
        <v>3833</v>
      </c>
      <c r="H194" s="16">
        <f t="shared" si="47"/>
        <v>2162</v>
      </c>
      <c r="I194" s="16">
        <f t="shared" si="47"/>
        <v>1671</v>
      </c>
      <c r="J194" s="106"/>
    </row>
    <row r="195" spans="1:10" s="17" customFormat="1" ht="12" customHeight="1" x14ac:dyDescent="0.2">
      <c r="A195" s="240" t="s">
        <v>194</v>
      </c>
      <c r="B195" s="240"/>
      <c r="C195" s="19">
        <v>6091</v>
      </c>
      <c r="D195" s="19">
        <v>3938</v>
      </c>
      <c r="E195" s="19">
        <v>1915</v>
      </c>
      <c r="F195" s="19">
        <v>2023</v>
      </c>
      <c r="G195" s="19">
        <v>2153</v>
      </c>
      <c r="H195" s="19">
        <v>1165</v>
      </c>
      <c r="I195" s="19">
        <v>988</v>
      </c>
      <c r="J195" s="106"/>
    </row>
    <row r="196" spans="1:10" s="17" customFormat="1" ht="12" customHeight="1" x14ac:dyDescent="0.2">
      <c r="A196" s="240" t="s">
        <v>195</v>
      </c>
      <c r="B196" s="240"/>
      <c r="C196" s="19">
        <v>2709</v>
      </c>
      <c r="D196" s="19">
        <v>2232</v>
      </c>
      <c r="E196" s="19">
        <v>1061</v>
      </c>
      <c r="F196" s="19">
        <v>1171</v>
      </c>
      <c r="G196" s="19">
        <v>477</v>
      </c>
      <c r="H196" s="19">
        <v>282</v>
      </c>
      <c r="I196" s="19">
        <v>195</v>
      </c>
      <c r="J196" s="106"/>
    </row>
    <row r="197" spans="1:10" s="17" customFormat="1" ht="12" customHeight="1" x14ac:dyDescent="0.2">
      <c r="A197" s="240" t="s">
        <v>196</v>
      </c>
      <c r="B197" s="240"/>
      <c r="C197" s="19">
        <v>640</v>
      </c>
      <c r="D197" s="19">
        <v>415</v>
      </c>
      <c r="E197" s="19">
        <v>198</v>
      </c>
      <c r="F197" s="19">
        <v>217</v>
      </c>
      <c r="G197" s="19">
        <v>225</v>
      </c>
      <c r="H197" s="19">
        <v>135</v>
      </c>
      <c r="I197" s="19">
        <v>90</v>
      </c>
      <c r="J197" s="106"/>
    </row>
    <row r="198" spans="1:10" s="17" customFormat="1" ht="12" customHeight="1" x14ac:dyDescent="0.2">
      <c r="A198" s="240" t="s">
        <v>197</v>
      </c>
      <c r="B198" s="240"/>
      <c r="C198" s="19">
        <v>557</v>
      </c>
      <c r="D198" s="19">
        <v>419</v>
      </c>
      <c r="E198" s="19">
        <v>198</v>
      </c>
      <c r="F198" s="19">
        <v>221</v>
      </c>
      <c r="G198" s="19">
        <v>138</v>
      </c>
      <c r="H198" s="19">
        <v>87</v>
      </c>
      <c r="I198" s="19">
        <v>51</v>
      </c>
      <c r="J198" s="106"/>
    </row>
    <row r="199" spans="1:10" s="17" customFormat="1" ht="12" customHeight="1" x14ac:dyDescent="0.2">
      <c r="A199" s="240" t="s">
        <v>198</v>
      </c>
      <c r="B199" s="240"/>
      <c r="C199" s="19">
        <v>1697</v>
      </c>
      <c r="D199" s="19">
        <v>1204</v>
      </c>
      <c r="E199" s="19">
        <v>577</v>
      </c>
      <c r="F199" s="19">
        <v>627</v>
      </c>
      <c r="G199" s="19">
        <v>493</v>
      </c>
      <c r="H199" s="19">
        <v>287</v>
      </c>
      <c r="I199" s="19">
        <v>206</v>
      </c>
      <c r="J199" s="106"/>
    </row>
    <row r="200" spans="1:10" s="17" customFormat="1" ht="12" customHeight="1" x14ac:dyDescent="0.2">
      <c r="A200" s="242" t="s">
        <v>199</v>
      </c>
      <c r="B200" s="242"/>
      <c r="C200" s="25">
        <v>1037</v>
      </c>
      <c r="D200" s="25">
        <v>690</v>
      </c>
      <c r="E200" s="25">
        <v>352</v>
      </c>
      <c r="F200" s="25">
        <v>338</v>
      </c>
      <c r="G200" s="25">
        <v>347</v>
      </c>
      <c r="H200" s="25">
        <v>206</v>
      </c>
      <c r="I200" s="25">
        <v>141</v>
      </c>
      <c r="J200" s="106"/>
    </row>
    <row r="201" spans="1:10" s="17" customFormat="1" ht="12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106"/>
    </row>
    <row r="202" spans="1:10" s="17" customFormat="1" ht="12" customHeight="1" x14ac:dyDescent="0.2">
      <c r="A202" s="243" t="s">
        <v>200</v>
      </c>
      <c r="B202" s="243"/>
      <c r="C202" s="16">
        <f t="shared" ref="C202:I202" si="48">SUM(C203:C205)</f>
        <v>5591</v>
      </c>
      <c r="D202" s="16">
        <f t="shared" si="48"/>
        <v>5109</v>
      </c>
      <c r="E202" s="16">
        <f t="shared" si="48"/>
        <v>2540</v>
      </c>
      <c r="F202" s="16">
        <f t="shared" si="48"/>
        <v>2569</v>
      </c>
      <c r="G202" s="16">
        <f t="shared" si="48"/>
        <v>482</v>
      </c>
      <c r="H202" s="16">
        <f t="shared" si="48"/>
        <v>272</v>
      </c>
      <c r="I202" s="16">
        <f t="shared" si="48"/>
        <v>210</v>
      </c>
      <c r="J202" s="106"/>
    </row>
    <row r="203" spans="1:10" s="17" customFormat="1" ht="12" customHeight="1" x14ac:dyDescent="0.2">
      <c r="A203" s="240" t="s">
        <v>201</v>
      </c>
      <c r="B203" s="240"/>
      <c r="C203" s="19">
        <v>1856</v>
      </c>
      <c r="D203" s="19">
        <v>1641</v>
      </c>
      <c r="E203" s="19">
        <v>799</v>
      </c>
      <c r="F203" s="19">
        <v>842</v>
      </c>
      <c r="G203" s="19">
        <v>215</v>
      </c>
      <c r="H203" s="19">
        <v>120</v>
      </c>
      <c r="I203" s="19">
        <v>95</v>
      </c>
      <c r="J203" s="106"/>
    </row>
    <row r="204" spans="1:10" s="17" customFormat="1" ht="12" customHeight="1" x14ac:dyDescent="0.2">
      <c r="A204" s="240" t="s">
        <v>202</v>
      </c>
      <c r="B204" s="240"/>
      <c r="C204" s="19">
        <v>1690</v>
      </c>
      <c r="D204" s="19">
        <v>1591</v>
      </c>
      <c r="E204" s="19">
        <v>785</v>
      </c>
      <c r="F204" s="19">
        <v>806</v>
      </c>
      <c r="G204" s="19">
        <v>99</v>
      </c>
      <c r="H204" s="19">
        <v>56</v>
      </c>
      <c r="I204" s="19">
        <v>43</v>
      </c>
      <c r="J204" s="106"/>
    </row>
    <row r="205" spans="1:10" s="17" customFormat="1" ht="12" customHeight="1" x14ac:dyDescent="0.2">
      <c r="A205" s="244" t="s">
        <v>348</v>
      </c>
      <c r="B205" s="244"/>
      <c r="C205" s="42">
        <v>2045</v>
      </c>
      <c r="D205" s="42">
        <v>1877</v>
      </c>
      <c r="E205" s="42">
        <v>956</v>
      </c>
      <c r="F205" s="42">
        <v>921</v>
      </c>
      <c r="G205" s="42">
        <v>168</v>
      </c>
      <c r="H205" s="42">
        <v>96</v>
      </c>
      <c r="I205" s="42">
        <v>72</v>
      </c>
      <c r="J205" s="106"/>
    </row>
    <row r="206" spans="1:10" s="17" customFormat="1" ht="12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106"/>
    </row>
    <row r="207" spans="1:10" s="17" customFormat="1" ht="12" customHeight="1" x14ac:dyDescent="0.2">
      <c r="A207" s="243" t="s">
        <v>206</v>
      </c>
      <c r="B207" s="243"/>
      <c r="C207" s="16">
        <f t="shared" ref="C207:I207" si="49">SUM(C208:C218)</f>
        <v>9524</v>
      </c>
      <c r="D207" s="16">
        <f t="shared" si="49"/>
        <v>6811</v>
      </c>
      <c r="E207" s="16">
        <f t="shared" si="49"/>
        <v>3321</v>
      </c>
      <c r="F207" s="16">
        <f t="shared" si="49"/>
        <v>3490</v>
      </c>
      <c r="G207" s="16">
        <f t="shared" si="49"/>
        <v>2713</v>
      </c>
      <c r="H207" s="16">
        <f t="shared" si="49"/>
        <v>1644</v>
      </c>
      <c r="I207" s="16">
        <f t="shared" si="49"/>
        <v>1069</v>
      </c>
      <c r="J207" s="106"/>
    </row>
    <row r="208" spans="1:10" s="17" customFormat="1" ht="12" customHeight="1" x14ac:dyDescent="0.2">
      <c r="A208" s="240" t="s">
        <v>207</v>
      </c>
      <c r="B208" s="240"/>
      <c r="C208" s="19">
        <v>1557</v>
      </c>
      <c r="D208" s="19">
        <v>1183</v>
      </c>
      <c r="E208" s="19">
        <v>572</v>
      </c>
      <c r="F208" s="19">
        <v>611</v>
      </c>
      <c r="G208" s="19">
        <v>374</v>
      </c>
      <c r="H208" s="19">
        <v>223</v>
      </c>
      <c r="I208" s="19">
        <v>151</v>
      </c>
      <c r="J208" s="106"/>
    </row>
    <row r="209" spans="1:10" s="17" customFormat="1" ht="12" customHeight="1" x14ac:dyDescent="0.2">
      <c r="A209" s="240" t="s">
        <v>209</v>
      </c>
      <c r="B209" s="240"/>
      <c r="C209" s="19">
        <v>76</v>
      </c>
      <c r="D209" s="19">
        <v>66</v>
      </c>
      <c r="E209" s="19">
        <v>31</v>
      </c>
      <c r="F209" s="19">
        <v>35</v>
      </c>
      <c r="G209" s="19">
        <v>10</v>
      </c>
      <c r="H209" s="19">
        <v>7</v>
      </c>
      <c r="I209" s="19">
        <v>3</v>
      </c>
      <c r="J209" s="106"/>
    </row>
    <row r="210" spans="1:10" s="17" customFormat="1" ht="12" customHeight="1" x14ac:dyDescent="0.2">
      <c r="A210" s="240" t="s">
        <v>210</v>
      </c>
      <c r="B210" s="240"/>
      <c r="C210" s="19">
        <v>1044</v>
      </c>
      <c r="D210" s="19">
        <v>549</v>
      </c>
      <c r="E210" s="19">
        <v>270</v>
      </c>
      <c r="F210" s="19">
        <v>279</v>
      </c>
      <c r="G210" s="19">
        <v>495</v>
      </c>
      <c r="H210" s="19">
        <v>273</v>
      </c>
      <c r="I210" s="19">
        <v>222</v>
      </c>
      <c r="J210" s="106"/>
    </row>
    <row r="211" spans="1:10" s="17" customFormat="1" ht="12" customHeight="1" x14ac:dyDescent="0.2">
      <c r="A211" s="240" t="s">
        <v>215</v>
      </c>
      <c r="B211" s="240"/>
      <c r="C211" s="19">
        <v>189</v>
      </c>
      <c r="D211" s="19">
        <v>173</v>
      </c>
      <c r="E211" s="19">
        <v>80</v>
      </c>
      <c r="F211" s="19">
        <v>93</v>
      </c>
      <c r="G211" s="19">
        <v>16</v>
      </c>
      <c r="H211" s="19">
        <v>11</v>
      </c>
      <c r="I211" s="19">
        <v>5</v>
      </c>
      <c r="J211" s="106"/>
    </row>
    <row r="212" spans="1:10" s="17" customFormat="1" ht="12" customHeight="1" x14ac:dyDescent="0.2">
      <c r="A212" s="240" t="s">
        <v>216</v>
      </c>
      <c r="B212" s="240"/>
      <c r="C212" s="19">
        <v>3181</v>
      </c>
      <c r="D212" s="19">
        <v>2321</v>
      </c>
      <c r="E212" s="19">
        <v>1149</v>
      </c>
      <c r="F212" s="19">
        <v>1172</v>
      </c>
      <c r="G212" s="19">
        <v>860</v>
      </c>
      <c r="H212" s="19">
        <v>536</v>
      </c>
      <c r="I212" s="19">
        <v>324</v>
      </c>
      <c r="J212" s="106"/>
    </row>
    <row r="213" spans="1:10" s="17" customFormat="1" ht="12" customHeight="1" x14ac:dyDescent="0.2">
      <c r="A213" s="240" t="s">
        <v>217</v>
      </c>
      <c r="B213" s="240"/>
      <c r="C213" s="19">
        <v>858</v>
      </c>
      <c r="D213" s="19">
        <v>622</v>
      </c>
      <c r="E213" s="19">
        <v>292</v>
      </c>
      <c r="F213" s="19">
        <v>330</v>
      </c>
      <c r="G213" s="19">
        <v>236</v>
      </c>
      <c r="H213" s="19">
        <v>137</v>
      </c>
      <c r="I213" s="19">
        <v>99</v>
      </c>
      <c r="J213" s="106"/>
    </row>
    <row r="214" spans="1:10" s="17" customFormat="1" ht="12" customHeight="1" x14ac:dyDescent="0.2">
      <c r="A214" s="240" t="s">
        <v>220</v>
      </c>
      <c r="B214" s="240"/>
      <c r="C214" s="19">
        <v>350</v>
      </c>
      <c r="D214" s="19">
        <v>276</v>
      </c>
      <c r="E214" s="19">
        <v>137</v>
      </c>
      <c r="F214" s="19">
        <v>139</v>
      </c>
      <c r="G214" s="19">
        <v>74</v>
      </c>
      <c r="H214" s="19">
        <v>38</v>
      </c>
      <c r="I214" s="19">
        <v>36</v>
      </c>
      <c r="J214" s="106"/>
    </row>
    <row r="215" spans="1:10" s="17" customFormat="1" ht="12" customHeight="1" x14ac:dyDescent="0.2">
      <c r="A215" s="240" t="s">
        <v>221</v>
      </c>
      <c r="B215" s="240"/>
      <c r="C215" s="19">
        <v>786</v>
      </c>
      <c r="D215" s="19">
        <v>431</v>
      </c>
      <c r="E215" s="19">
        <v>215</v>
      </c>
      <c r="F215" s="19">
        <v>216</v>
      </c>
      <c r="G215" s="19">
        <v>355</v>
      </c>
      <c r="H215" s="19">
        <v>252</v>
      </c>
      <c r="I215" s="19">
        <v>103</v>
      </c>
      <c r="J215" s="106"/>
    </row>
    <row r="216" spans="1:10" s="17" customFormat="1" ht="12" customHeight="1" x14ac:dyDescent="0.2">
      <c r="A216" s="240" t="s">
        <v>222</v>
      </c>
      <c r="B216" s="240"/>
      <c r="C216" s="19">
        <v>418</v>
      </c>
      <c r="D216" s="19">
        <v>311</v>
      </c>
      <c r="E216" s="19">
        <v>152</v>
      </c>
      <c r="F216" s="19">
        <v>159</v>
      </c>
      <c r="G216" s="19">
        <v>107</v>
      </c>
      <c r="H216" s="19">
        <v>64</v>
      </c>
      <c r="I216" s="19">
        <v>43</v>
      </c>
      <c r="J216" s="106"/>
    </row>
    <row r="217" spans="1:10" s="17" customFormat="1" ht="12" customHeight="1" x14ac:dyDescent="0.2">
      <c r="A217" s="240" t="s">
        <v>223</v>
      </c>
      <c r="B217" s="240"/>
      <c r="C217" s="19">
        <v>991</v>
      </c>
      <c r="D217" s="19">
        <v>808</v>
      </c>
      <c r="E217" s="19">
        <v>389</v>
      </c>
      <c r="F217" s="19">
        <v>419</v>
      </c>
      <c r="G217" s="19">
        <v>183</v>
      </c>
      <c r="H217" s="19">
        <v>101</v>
      </c>
      <c r="I217" s="19">
        <v>82</v>
      </c>
      <c r="J217" s="106"/>
    </row>
    <row r="218" spans="1:10" s="17" customFormat="1" ht="12" customHeight="1" x14ac:dyDescent="0.2">
      <c r="A218" s="242" t="s">
        <v>224</v>
      </c>
      <c r="B218" s="242"/>
      <c r="C218" s="25">
        <v>74</v>
      </c>
      <c r="D218" s="25">
        <v>71</v>
      </c>
      <c r="E218" s="25">
        <v>34</v>
      </c>
      <c r="F218" s="25">
        <v>37</v>
      </c>
      <c r="G218" s="25">
        <v>3</v>
      </c>
      <c r="H218" s="25">
        <v>2</v>
      </c>
      <c r="I218" s="25">
        <v>1</v>
      </c>
      <c r="J218" s="106"/>
    </row>
    <row r="219" spans="1:10" s="17" customFormat="1" ht="12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106"/>
    </row>
    <row r="220" spans="1:10" s="17" customFormat="1" ht="12" customHeight="1" x14ac:dyDescent="0.2">
      <c r="A220" s="243" t="s">
        <v>225</v>
      </c>
      <c r="B220" s="243"/>
      <c r="C220" s="16">
        <f t="shared" ref="C220:I220" si="50">SUM(C221:C228)</f>
        <v>341652</v>
      </c>
      <c r="D220" s="16">
        <f t="shared" si="50"/>
        <v>250320</v>
      </c>
      <c r="E220" s="16">
        <f t="shared" si="50"/>
        <v>117306</v>
      </c>
      <c r="F220" s="16">
        <f t="shared" si="50"/>
        <v>133014</v>
      </c>
      <c r="G220" s="16">
        <f t="shared" si="50"/>
        <v>91332</v>
      </c>
      <c r="H220" s="16">
        <f t="shared" si="50"/>
        <v>48567</v>
      </c>
      <c r="I220" s="16">
        <f t="shared" si="50"/>
        <v>42765</v>
      </c>
      <c r="J220" s="106"/>
    </row>
    <row r="221" spans="1:10" s="17" customFormat="1" ht="12" customHeight="1" x14ac:dyDescent="0.2">
      <c r="A221" s="240" t="s">
        <v>226</v>
      </c>
      <c r="B221" s="240"/>
      <c r="C221" s="19">
        <f t="shared" ref="C221:I221" si="51">SUM(C58:C71)</f>
        <v>49557</v>
      </c>
      <c r="D221" s="19">
        <f t="shared" si="51"/>
        <v>38294</v>
      </c>
      <c r="E221" s="19">
        <f t="shared" si="51"/>
        <v>18018</v>
      </c>
      <c r="F221" s="19">
        <f t="shared" si="51"/>
        <v>20276</v>
      </c>
      <c r="G221" s="19">
        <f t="shared" si="51"/>
        <v>11263</v>
      </c>
      <c r="H221" s="19">
        <f t="shared" si="51"/>
        <v>5938</v>
      </c>
      <c r="I221" s="19">
        <f t="shared" si="51"/>
        <v>5325</v>
      </c>
      <c r="J221" s="106"/>
    </row>
    <row r="222" spans="1:10" s="17" customFormat="1" ht="12" customHeight="1" x14ac:dyDescent="0.2">
      <c r="A222" s="240" t="s">
        <v>227</v>
      </c>
      <c r="B222" s="240"/>
      <c r="C222" s="19">
        <f t="shared" ref="C222:I222" si="52">SUM(C74:C132)</f>
        <v>146045</v>
      </c>
      <c r="D222" s="19">
        <f t="shared" si="52"/>
        <v>101915</v>
      </c>
      <c r="E222" s="19">
        <f t="shared" si="52"/>
        <v>47285</v>
      </c>
      <c r="F222" s="19">
        <f t="shared" si="52"/>
        <v>54630</v>
      </c>
      <c r="G222" s="19">
        <f t="shared" si="52"/>
        <v>44130</v>
      </c>
      <c r="H222" s="19">
        <f t="shared" si="52"/>
        <v>23283</v>
      </c>
      <c r="I222" s="19">
        <f t="shared" si="52"/>
        <v>20847</v>
      </c>
      <c r="J222" s="106"/>
    </row>
    <row r="223" spans="1:10" s="17" customFormat="1" ht="12" customHeight="1" x14ac:dyDescent="0.2">
      <c r="A223" s="240" t="s">
        <v>228</v>
      </c>
      <c r="B223" s="240"/>
      <c r="C223" s="19">
        <f t="shared" ref="C223:I223" si="53">SUM(C135:C163)</f>
        <v>62787</v>
      </c>
      <c r="D223" s="19">
        <f t="shared" si="53"/>
        <v>47510</v>
      </c>
      <c r="E223" s="19">
        <f t="shared" si="53"/>
        <v>22027</v>
      </c>
      <c r="F223" s="19">
        <f t="shared" si="53"/>
        <v>25483</v>
      </c>
      <c r="G223" s="19">
        <f t="shared" si="53"/>
        <v>15277</v>
      </c>
      <c r="H223" s="19">
        <f t="shared" si="53"/>
        <v>8034</v>
      </c>
      <c r="I223" s="19">
        <f t="shared" si="53"/>
        <v>7243</v>
      </c>
      <c r="J223" s="106"/>
    </row>
    <row r="224" spans="1:10" s="17" customFormat="1" ht="12" customHeight="1" x14ac:dyDescent="0.2">
      <c r="A224" s="240" t="s">
        <v>229</v>
      </c>
      <c r="B224" s="240"/>
      <c r="C224" s="19">
        <f t="shared" ref="C224:I224" si="54">SUM(C166:C173)</f>
        <v>5944</v>
      </c>
      <c r="D224" s="19">
        <f t="shared" si="54"/>
        <v>5314</v>
      </c>
      <c r="E224" s="19">
        <f t="shared" si="54"/>
        <v>2604</v>
      </c>
      <c r="F224" s="19">
        <f t="shared" si="54"/>
        <v>2710</v>
      </c>
      <c r="G224" s="19">
        <f t="shared" si="54"/>
        <v>630</v>
      </c>
      <c r="H224" s="19">
        <f t="shared" si="54"/>
        <v>362</v>
      </c>
      <c r="I224" s="19">
        <f t="shared" si="54"/>
        <v>268</v>
      </c>
      <c r="J224" s="106"/>
    </row>
    <row r="225" spans="1:10" s="17" customFormat="1" ht="12" customHeight="1" x14ac:dyDescent="0.2">
      <c r="A225" s="240" t="s">
        <v>230</v>
      </c>
      <c r="B225" s="240"/>
      <c r="C225" s="19">
        <f t="shared" ref="C225:I225" si="55">SUM(C176:C192)</f>
        <v>49473</v>
      </c>
      <c r="D225" s="19">
        <f t="shared" si="55"/>
        <v>36469</v>
      </c>
      <c r="E225" s="19">
        <f t="shared" si="55"/>
        <v>17210</v>
      </c>
      <c r="F225" s="19">
        <f t="shared" si="55"/>
        <v>19259</v>
      </c>
      <c r="G225" s="19">
        <f t="shared" si="55"/>
        <v>13004</v>
      </c>
      <c r="H225" s="19">
        <f t="shared" si="55"/>
        <v>6872</v>
      </c>
      <c r="I225" s="19">
        <f t="shared" si="55"/>
        <v>6132</v>
      </c>
      <c r="J225" s="106"/>
    </row>
    <row r="226" spans="1:10" s="17" customFormat="1" ht="12" customHeight="1" x14ac:dyDescent="0.2">
      <c r="A226" s="240" t="s">
        <v>231</v>
      </c>
      <c r="B226" s="240"/>
      <c r="C226" s="19">
        <f t="shared" ref="C226:I226" si="56">SUM(C195:C200)</f>
        <v>12731</v>
      </c>
      <c r="D226" s="19">
        <f t="shared" si="56"/>
        <v>8898</v>
      </c>
      <c r="E226" s="19">
        <f t="shared" si="56"/>
        <v>4301</v>
      </c>
      <c r="F226" s="19">
        <f t="shared" si="56"/>
        <v>4597</v>
      </c>
      <c r="G226" s="19">
        <f t="shared" si="56"/>
        <v>3833</v>
      </c>
      <c r="H226" s="19">
        <f t="shared" si="56"/>
        <v>2162</v>
      </c>
      <c r="I226" s="19">
        <f t="shared" si="56"/>
        <v>1671</v>
      </c>
      <c r="J226" s="106"/>
    </row>
    <row r="227" spans="1:10" s="17" customFormat="1" ht="12" customHeight="1" x14ac:dyDescent="0.2">
      <c r="A227" s="240" t="s">
        <v>232</v>
      </c>
      <c r="B227" s="240"/>
      <c r="C227" s="19">
        <f t="shared" ref="C227:I227" si="57">SUM(C203:C205)</f>
        <v>5591</v>
      </c>
      <c r="D227" s="19">
        <f t="shared" si="57"/>
        <v>5109</v>
      </c>
      <c r="E227" s="19">
        <f t="shared" si="57"/>
        <v>2540</v>
      </c>
      <c r="F227" s="19">
        <f t="shared" si="57"/>
        <v>2569</v>
      </c>
      <c r="G227" s="19">
        <f t="shared" si="57"/>
        <v>482</v>
      </c>
      <c r="H227" s="19">
        <f t="shared" si="57"/>
        <v>272</v>
      </c>
      <c r="I227" s="19">
        <f t="shared" si="57"/>
        <v>210</v>
      </c>
      <c r="J227" s="106"/>
    </row>
    <row r="228" spans="1:10" s="17" customFormat="1" ht="12" customHeight="1" x14ac:dyDescent="0.2">
      <c r="A228" s="242" t="s">
        <v>233</v>
      </c>
      <c r="B228" s="242"/>
      <c r="C228" s="25">
        <f t="shared" ref="C228:I228" si="58">SUM(C208:C218)</f>
        <v>9524</v>
      </c>
      <c r="D228" s="25">
        <f t="shared" si="58"/>
        <v>6811</v>
      </c>
      <c r="E228" s="25">
        <f t="shared" si="58"/>
        <v>3321</v>
      </c>
      <c r="F228" s="25">
        <f t="shared" si="58"/>
        <v>3490</v>
      </c>
      <c r="G228" s="25">
        <f t="shared" si="58"/>
        <v>2713</v>
      </c>
      <c r="H228" s="25">
        <f t="shared" si="58"/>
        <v>1644</v>
      </c>
      <c r="I228" s="25">
        <f t="shared" si="58"/>
        <v>1069</v>
      </c>
      <c r="J228" s="106"/>
    </row>
    <row r="229" spans="1:10" s="17" customFormat="1" ht="12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106"/>
    </row>
    <row r="230" spans="1:10" s="17" customFormat="1" ht="12" customHeight="1" x14ac:dyDescent="0.2">
      <c r="A230" s="243" t="s">
        <v>369</v>
      </c>
      <c r="B230" s="243"/>
      <c r="C230" s="16">
        <f t="shared" ref="C230:I230" si="59">SUM(C231:C234)</f>
        <v>300365</v>
      </c>
      <c r="D230" s="16">
        <f t="shared" si="59"/>
        <v>218167</v>
      </c>
      <c r="E230" s="16">
        <f t="shared" si="59"/>
        <v>101600</v>
      </c>
      <c r="F230" s="16">
        <f t="shared" si="59"/>
        <v>116567</v>
      </c>
      <c r="G230" s="16">
        <f t="shared" si="59"/>
        <v>82198</v>
      </c>
      <c r="H230" s="16">
        <f t="shared" si="59"/>
        <v>43224</v>
      </c>
      <c r="I230" s="16">
        <f t="shared" si="59"/>
        <v>38974</v>
      </c>
      <c r="J230" s="106"/>
    </row>
    <row r="231" spans="1:10" s="17" customFormat="1" ht="12" customHeight="1" x14ac:dyDescent="0.2">
      <c r="A231" s="240" t="s">
        <v>230</v>
      </c>
      <c r="B231" s="240"/>
      <c r="C231" s="19">
        <f t="shared" ref="C231:I231" si="60">C176+C177+C178+C179+C180+C181+C182+C183+C185+C187+C188+C190+C192+C196+C189</f>
        <v>51467</v>
      </c>
      <c r="D231" s="19">
        <f t="shared" si="60"/>
        <v>38048</v>
      </c>
      <c r="E231" s="19">
        <f t="shared" si="60"/>
        <v>17932</v>
      </c>
      <c r="F231" s="19">
        <f t="shared" si="60"/>
        <v>20116</v>
      </c>
      <c r="G231" s="19">
        <f t="shared" si="60"/>
        <v>13419</v>
      </c>
      <c r="H231" s="19">
        <f t="shared" si="60"/>
        <v>7114</v>
      </c>
      <c r="I231" s="19">
        <f t="shared" si="60"/>
        <v>6305</v>
      </c>
      <c r="J231" s="106"/>
    </row>
    <row r="232" spans="1:10" s="17" customFormat="1" ht="12" customHeight="1" x14ac:dyDescent="0.2">
      <c r="A232" s="240" t="s">
        <v>234</v>
      </c>
      <c r="B232" s="240"/>
      <c r="C232" s="19">
        <f t="shared" ref="C232:I232" si="61">+C58+C59+C61+C62+C63+C64+C65+C67+C68+C69+C70+C71+C84+C60</f>
        <v>49701</v>
      </c>
      <c r="D232" s="19">
        <f t="shared" si="61"/>
        <v>38400</v>
      </c>
      <c r="E232" s="19">
        <f t="shared" si="61"/>
        <v>18079</v>
      </c>
      <c r="F232" s="19">
        <f t="shared" si="61"/>
        <v>20321</v>
      </c>
      <c r="G232" s="19">
        <f t="shared" si="61"/>
        <v>11301</v>
      </c>
      <c r="H232" s="19">
        <f t="shared" si="61"/>
        <v>5956</v>
      </c>
      <c r="I232" s="19">
        <f t="shared" si="61"/>
        <v>5345</v>
      </c>
      <c r="J232" s="106"/>
    </row>
    <row r="233" spans="1:10" s="17" customFormat="1" ht="12" customHeight="1" x14ac:dyDescent="0.2">
      <c r="A233" s="240" t="s">
        <v>228</v>
      </c>
      <c r="B233" s="240"/>
      <c r="C233" s="19">
        <f t="shared" ref="C233:I233" si="62">C135+C137+C139+C142+C145+C149+C150+C152+C154+C156+C157+C159+C160+C162+C166+C173+C148+C144</f>
        <v>62116</v>
      </c>
      <c r="D233" s="19">
        <f t="shared" si="62"/>
        <v>47063</v>
      </c>
      <c r="E233" s="19">
        <f t="shared" si="62"/>
        <v>21813</v>
      </c>
      <c r="F233" s="19">
        <f t="shared" si="62"/>
        <v>25250</v>
      </c>
      <c r="G233" s="19">
        <f t="shared" si="62"/>
        <v>15053</v>
      </c>
      <c r="H233" s="19">
        <f t="shared" si="62"/>
        <v>7926</v>
      </c>
      <c r="I233" s="19">
        <f t="shared" si="62"/>
        <v>7127</v>
      </c>
      <c r="J233" s="106"/>
    </row>
    <row r="234" spans="1:10" s="17" customFormat="1" ht="12" customHeight="1" x14ac:dyDescent="0.2">
      <c r="A234" s="242" t="s">
        <v>227</v>
      </c>
      <c r="B234" s="242"/>
      <c r="C234" s="25">
        <f t="shared" ref="C234:I234" si="63">+C74+C75+C76+C79+C80+C82+C81+C86+C85+C89+C87+C88+C90+C91+C96+C95+C94+C97+C98+C99+C100+C101+C103+C102+C104+C105+C107+C106+C109+C108+C113+C115+C114+C117+C116+C118+C119+C120+C121+C122+C123+C124+C126+C127+C128+C130+C131+C132</f>
        <v>137081</v>
      </c>
      <c r="D234" s="25">
        <f t="shared" si="63"/>
        <v>94656</v>
      </c>
      <c r="E234" s="25">
        <f t="shared" si="63"/>
        <v>43776</v>
      </c>
      <c r="F234" s="25">
        <f t="shared" si="63"/>
        <v>50880</v>
      </c>
      <c r="G234" s="25">
        <f t="shared" si="63"/>
        <v>42425</v>
      </c>
      <c r="H234" s="25">
        <f t="shared" si="63"/>
        <v>22228</v>
      </c>
      <c r="I234" s="25">
        <f t="shared" si="63"/>
        <v>20197</v>
      </c>
      <c r="J234" s="106"/>
    </row>
    <row r="235" spans="1:10" s="112" customFormat="1" ht="5.25" customHeight="1" x14ac:dyDescent="0.2">
      <c r="A235" s="293"/>
      <c r="B235" s="272"/>
      <c r="C235" s="272"/>
      <c r="D235" s="272"/>
      <c r="E235" s="272"/>
      <c r="F235" s="272"/>
      <c r="G235" s="272"/>
      <c r="H235" s="272"/>
      <c r="I235" s="272"/>
      <c r="J235" s="106"/>
    </row>
    <row r="236" spans="1:10" s="33" customFormat="1" ht="12.75" x14ac:dyDescent="0.2">
      <c r="A236" s="294" t="s">
        <v>350</v>
      </c>
      <c r="B236" s="272"/>
      <c r="C236" s="272"/>
      <c r="D236" s="272"/>
      <c r="E236" s="272"/>
      <c r="F236" s="272"/>
      <c r="G236" s="272"/>
      <c r="H236" s="272"/>
      <c r="I236" s="272"/>
      <c r="J236" s="106"/>
    </row>
    <row r="237" spans="1:10" s="33" customFormat="1" ht="12" customHeight="1" x14ac:dyDescent="0.2">
      <c r="A237" s="294" t="s">
        <v>368</v>
      </c>
      <c r="B237" s="294"/>
      <c r="C237" s="294"/>
      <c r="D237" s="294"/>
      <c r="E237" s="294"/>
      <c r="F237" s="294"/>
      <c r="G237" s="294"/>
      <c r="H237" s="294"/>
      <c r="I237" s="294"/>
    </row>
    <row r="238" spans="1:10" s="112" customFormat="1" ht="5.25" customHeight="1" x14ac:dyDescent="0.2">
      <c r="A238" s="293"/>
      <c r="B238" s="272"/>
      <c r="C238" s="272"/>
      <c r="D238" s="272"/>
      <c r="E238" s="272"/>
      <c r="F238" s="272"/>
      <c r="G238" s="272"/>
      <c r="H238" s="272"/>
      <c r="I238" s="272"/>
      <c r="J238" s="106"/>
    </row>
    <row r="239" spans="1:10" s="110" customFormat="1" ht="12.75" x14ac:dyDescent="0.2">
      <c r="A239" s="296" t="s">
        <v>341</v>
      </c>
      <c r="B239" s="272"/>
      <c r="C239" s="272"/>
      <c r="D239" s="272"/>
      <c r="E239" s="272"/>
      <c r="F239" s="272"/>
      <c r="G239" s="272"/>
      <c r="H239" s="272"/>
      <c r="I239" s="272"/>
    </row>
    <row r="240" spans="1:10" s="112" customFormat="1" ht="5.25" customHeight="1" x14ac:dyDescent="0.2">
      <c r="A240" s="293"/>
      <c r="B240" s="272"/>
      <c r="C240" s="272"/>
      <c r="D240" s="272"/>
      <c r="E240" s="272"/>
      <c r="F240" s="272"/>
      <c r="G240" s="272"/>
      <c r="H240" s="272"/>
      <c r="I240" s="272"/>
    </row>
    <row r="241" spans="1:9" s="34" customFormat="1" ht="12.75" x14ac:dyDescent="0.2">
      <c r="A241" s="294" t="s">
        <v>351</v>
      </c>
      <c r="B241" s="272"/>
      <c r="C241" s="272"/>
      <c r="D241" s="272"/>
      <c r="E241" s="272"/>
      <c r="F241" s="272"/>
      <c r="G241" s="272"/>
      <c r="H241" s="272"/>
      <c r="I241" s="272"/>
    </row>
    <row r="242" spans="1:9" s="34" customFormat="1" ht="11.25" customHeight="1" x14ac:dyDescent="0.2">
      <c r="A242" s="297" t="s">
        <v>336</v>
      </c>
      <c r="B242" s="272"/>
      <c r="C242" s="272"/>
      <c r="D242" s="272"/>
      <c r="E242" s="272"/>
      <c r="F242" s="272"/>
      <c r="G242" s="272"/>
      <c r="H242" s="272"/>
      <c r="I242" s="272"/>
    </row>
  </sheetData>
  <mergeCells count="211">
    <mergeCell ref="A234:B234"/>
    <mergeCell ref="A228:B228"/>
    <mergeCell ref="A230:B230"/>
    <mergeCell ref="A231:B231"/>
    <mergeCell ref="A232:B232"/>
    <mergeCell ref="A223:B223"/>
    <mergeCell ref="A224:B224"/>
    <mergeCell ref="A225:B225"/>
    <mergeCell ref="A226:B226"/>
    <mergeCell ref="A227:B227"/>
    <mergeCell ref="A233:B233"/>
    <mergeCell ref="A216:B216"/>
    <mergeCell ref="A217:B217"/>
    <mergeCell ref="A218:B218"/>
    <mergeCell ref="A220:B220"/>
    <mergeCell ref="A221:B221"/>
    <mergeCell ref="A222:B222"/>
    <mergeCell ref="A210:B210"/>
    <mergeCell ref="A211:B211"/>
    <mergeCell ref="A212:B212"/>
    <mergeCell ref="A213:B213"/>
    <mergeCell ref="A214:B214"/>
    <mergeCell ref="A215:B215"/>
    <mergeCell ref="A203:B203"/>
    <mergeCell ref="A204:B204"/>
    <mergeCell ref="A205:B205"/>
    <mergeCell ref="A207:B207"/>
    <mergeCell ref="A208:B208"/>
    <mergeCell ref="A209:B209"/>
    <mergeCell ref="A196:B196"/>
    <mergeCell ref="A197:B197"/>
    <mergeCell ref="A198:B198"/>
    <mergeCell ref="A199:B199"/>
    <mergeCell ref="A200:B200"/>
    <mergeCell ref="A202:B202"/>
    <mergeCell ref="A189:B189"/>
    <mergeCell ref="A190:B190"/>
    <mergeCell ref="A191:B191"/>
    <mergeCell ref="A192:B192"/>
    <mergeCell ref="A194:B194"/>
    <mergeCell ref="A195:B195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0:B170"/>
    <mergeCell ref="A171:B171"/>
    <mergeCell ref="A172:B172"/>
    <mergeCell ref="A173:B173"/>
    <mergeCell ref="A175:B175"/>
    <mergeCell ref="A176:B176"/>
    <mergeCell ref="A163:B163"/>
    <mergeCell ref="A165:B165"/>
    <mergeCell ref="A166:B166"/>
    <mergeCell ref="A167:B167"/>
    <mergeCell ref="A168:B168"/>
    <mergeCell ref="A169:B169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2:B132"/>
    <mergeCell ref="A134:B134"/>
    <mergeCell ref="A135:B135"/>
    <mergeCell ref="A136:B136"/>
    <mergeCell ref="A137:B137"/>
    <mergeCell ref="A138:B138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1:B71"/>
    <mergeCell ref="A73:B73"/>
    <mergeCell ref="A74:B74"/>
    <mergeCell ref="A75:B75"/>
    <mergeCell ref="A76:B76"/>
    <mergeCell ref="A77:B77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7:B57"/>
    <mergeCell ref="A58:B58"/>
    <mergeCell ref="A38:B38"/>
    <mergeCell ref="A39:B39"/>
    <mergeCell ref="A41:B41"/>
    <mergeCell ref="A42:B42"/>
    <mergeCell ref="A43:B43"/>
    <mergeCell ref="A47:B47"/>
    <mergeCell ref="A32:B32"/>
    <mergeCell ref="A37:B37"/>
    <mergeCell ref="A16:B16"/>
    <mergeCell ref="A20:B20"/>
    <mergeCell ref="A22:B22"/>
    <mergeCell ref="A25:B25"/>
    <mergeCell ref="A23:B23"/>
    <mergeCell ref="A24:B24"/>
    <mergeCell ref="A52:B52"/>
    <mergeCell ref="A235:I235"/>
    <mergeCell ref="A236:I236"/>
    <mergeCell ref="A238:I238"/>
    <mergeCell ref="A239:I239"/>
    <mergeCell ref="A240:I240"/>
    <mergeCell ref="A241:I241"/>
    <mergeCell ref="A242:I242"/>
    <mergeCell ref="A1:I1"/>
    <mergeCell ref="A2:I2"/>
    <mergeCell ref="A3:I3"/>
    <mergeCell ref="A4:I4"/>
    <mergeCell ref="A5:B5"/>
    <mergeCell ref="D5:F5"/>
    <mergeCell ref="A237:I237"/>
    <mergeCell ref="A11:B11"/>
    <mergeCell ref="A12:B12"/>
    <mergeCell ref="A7:I7"/>
    <mergeCell ref="A9:B9"/>
    <mergeCell ref="G5:I5"/>
    <mergeCell ref="A6:B6"/>
    <mergeCell ref="D6:F6"/>
    <mergeCell ref="G6:I6"/>
    <mergeCell ref="A28:B28"/>
    <mergeCell ref="A31:B31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J252"/>
  <sheetViews>
    <sheetView workbookViewId="0">
      <selection sqref="A1:I1"/>
    </sheetView>
  </sheetViews>
  <sheetFormatPr defaultRowHeight="12" customHeight="1" x14ac:dyDescent="0.2"/>
  <cols>
    <col min="1" max="1" width="2.7109375" style="1" customWidth="1"/>
    <col min="2" max="2" width="32.42578125" style="1" customWidth="1"/>
    <col min="3" max="9" width="8.42578125" style="2" customWidth="1"/>
    <col min="10" max="16384" width="9.140625" style="1"/>
  </cols>
  <sheetData>
    <row r="1" spans="1:9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3" customFormat="1" ht="12.75" customHeight="1" x14ac:dyDescent="0.2">
      <c r="A2" s="300" t="s">
        <v>343</v>
      </c>
      <c r="B2" s="300"/>
      <c r="C2" s="300"/>
      <c r="D2" s="300"/>
      <c r="E2" s="300"/>
      <c r="F2" s="300"/>
      <c r="G2" s="300"/>
      <c r="H2" s="300"/>
      <c r="I2" s="300"/>
    </row>
    <row r="3" spans="1:9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9" s="4" customFormat="1" ht="12.7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</row>
    <row r="5" spans="1:9" s="115" customFormat="1" ht="12" customHeight="1" x14ac:dyDescent="0.2">
      <c r="A5" s="257"/>
      <c r="B5" s="257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15" customFormat="1" ht="12" customHeight="1" x14ac:dyDescent="0.2">
      <c r="A6" s="248"/>
      <c r="B6" s="248"/>
      <c r="C6" s="116"/>
      <c r="D6" s="250"/>
      <c r="E6" s="251"/>
      <c r="F6" s="249"/>
      <c r="G6" s="250"/>
      <c r="H6" s="251"/>
      <c r="I6" s="251"/>
    </row>
    <row r="7" spans="1:9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9" s="11" customFormat="1" ht="12" customHeight="1" x14ac:dyDescent="0.2">
      <c r="A9" s="303" t="s">
        <v>6</v>
      </c>
      <c r="B9" s="303"/>
      <c r="C9" s="12">
        <f t="shared" ref="C9:I9" si="0">C11+C22+C37+C41+C52</f>
        <v>336943</v>
      </c>
      <c r="D9" s="12">
        <f t="shared" si="0"/>
        <v>248599</v>
      </c>
      <c r="E9" s="12">
        <f t="shared" si="0"/>
        <v>116268</v>
      </c>
      <c r="F9" s="12">
        <f t="shared" si="0"/>
        <v>132331</v>
      </c>
      <c r="G9" s="12">
        <f t="shared" si="0"/>
        <v>88344</v>
      </c>
      <c r="H9" s="12">
        <f t="shared" si="0"/>
        <v>47142</v>
      </c>
      <c r="I9" s="12">
        <f t="shared" si="0"/>
        <v>41202</v>
      </c>
    </row>
    <row r="10" spans="1:9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15" customFormat="1" ht="12" customHeight="1" x14ac:dyDescent="0.2">
      <c r="A11" s="243" t="s">
        <v>7</v>
      </c>
      <c r="B11" s="243"/>
      <c r="C11" s="16">
        <f t="shared" ref="C11:I11" si="1">C12+C16+C20</f>
        <v>28989</v>
      </c>
      <c r="D11" s="16">
        <f t="shared" si="1"/>
        <v>21887</v>
      </c>
      <c r="E11" s="16">
        <f t="shared" si="1"/>
        <v>10648</v>
      </c>
      <c r="F11" s="16">
        <f t="shared" si="1"/>
        <v>11239</v>
      </c>
      <c r="G11" s="16">
        <f t="shared" si="1"/>
        <v>7102</v>
      </c>
      <c r="H11" s="16">
        <f t="shared" si="1"/>
        <v>4178</v>
      </c>
      <c r="I11" s="16">
        <f t="shared" si="1"/>
        <v>2924</v>
      </c>
    </row>
    <row r="12" spans="1:9" s="17" customFormat="1" ht="12" customHeight="1" x14ac:dyDescent="0.2">
      <c r="A12" s="240" t="s">
        <v>8</v>
      </c>
      <c r="B12" s="240"/>
      <c r="C12" s="19">
        <f t="shared" ref="C12:I12" si="2">C13+C14+C15</f>
        <v>9554</v>
      </c>
      <c r="D12" s="19">
        <f t="shared" si="2"/>
        <v>6858</v>
      </c>
      <c r="E12" s="19">
        <f t="shared" si="2"/>
        <v>3347</v>
      </c>
      <c r="F12" s="19">
        <f t="shared" si="2"/>
        <v>3511</v>
      </c>
      <c r="G12" s="19">
        <f t="shared" si="2"/>
        <v>2696</v>
      </c>
      <c r="H12" s="19">
        <f t="shared" si="2"/>
        <v>1670</v>
      </c>
      <c r="I12" s="19">
        <f t="shared" si="2"/>
        <v>1026</v>
      </c>
    </row>
    <row r="13" spans="1:9" s="17" customFormat="1" ht="12" customHeight="1" x14ac:dyDescent="0.2">
      <c r="A13" s="20"/>
      <c r="B13" s="21" t="s">
        <v>9</v>
      </c>
      <c r="C13" s="19">
        <f t="shared" ref="C13:I13" si="3">C211+C213+C219+C226+C227</f>
        <v>3232</v>
      </c>
      <c r="D13" s="19">
        <f t="shared" si="3"/>
        <v>2578</v>
      </c>
      <c r="E13" s="19">
        <f t="shared" si="3"/>
        <v>1251</v>
      </c>
      <c r="F13" s="19">
        <f t="shared" si="3"/>
        <v>1327</v>
      </c>
      <c r="G13" s="19">
        <f t="shared" si="3"/>
        <v>654</v>
      </c>
      <c r="H13" s="19">
        <f t="shared" si="3"/>
        <v>381</v>
      </c>
      <c r="I13" s="19">
        <f t="shared" si="3"/>
        <v>273</v>
      </c>
    </row>
    <row r="14" spans="1:9" s="17" customFormat="1" ht="12" customHeight="1" x14ac:dyDescent="0.2">
      <c r="A14" s="20"/>
      <c r="B14" s="21" t="s">
        <v>10</v>
      </c>
      <c r="C14" s="19">
        <f t="shared" ref="C14:I14" si="4">+C212+C220+C215+C216+C217+C218+C222+C223+C228</f>
        <v>3321</v>
      </c>
      <c r="D14" s="19">
        <f t="shared" si="4"/>
        <v>2423</v>
      </c>
      <c r="E14" s="19">
        <f t="shared" si="4"/>
        <v>1195</v>
      </c>
      <c r="F14" s="19">
        <f t="shared" si="4"/>
        <v>1228</v>
      </c>
      <c r="G14" s="19">
        <f t="shared" si="4"/>
        <v>898</v>
      </c>
      <c r="H14" s="19">
        <f t="shared" si="4"/>
        <v>581</v>
      </c>
      <c r="I14" s="19">
        <f t="shared" si="4"/>
        <v>317</v>
      </c>
    </row>
    <row r="15" spans="1:9" s="17" customFormat="1" ht="12" customHeight="1" x14ac:dyDescent="0.2">
      <c r="A15" s="20"/>
      <c r="B15" s="22" t="s">
        <v>11</v>
      </c>
      <c r="C15" s="19">
        <f t="shared" ref="C15:I15" si="5">C214+C221+C224+C225</f>
        <v>3001</v>
      </c>
      <c r="D15" s="19">
        <f t="shared" si="5"/>
        <v>1857</v>
      </c>
      <c r="E15" s="19">
        <f t="shared" si="5"/>
        <v>901</v>
      </c>
      <c r="F15" s="19">
        <f t="shared" si="5"/>
        <v>956</v>
      </c>
      <c r="G15" s="19">
        <f t="shared" si="5"/>
        <v>1144</v>
      </c>
      <c r="H15" s="19">
        <f t="shared" si="5"/>
        <v>708</v>
      </c>
      <c r="I15" s="19">
        <f t="shared" si="5"/>
        <v>436</v>
      </c>
    </row>
    <row r="16" spans="1:9" s="17" customFormat="1" ht="12" customHeight="1" x14ac:dyDescent="0.2">
      <c r="A16" s="240" t="s">
        <v>12</v>
      </c>
      <c r="B16" s="240"/>
      <c r="C16" s="19">
        <f t="shared" ref="C16:I16" si="6">C17+C18+C19</f>
        <v>5477</v>
      </c>
      <c r="D16" s="19">
        <f t="shared" si="6"/>
        <v>5026</v>
      </c>
      <c r="E16" s="19">
        <f t="shared" si="6"/>
        <v>2495</v>
      </c>
      <c r="F16" s="19">
        <f t="shared" si="6"/>
        <v>2531</v>
      </c>
      <c r="G16" s="19">
        <f t="shared" si="6"/>
        <v>451</v>
      </c>
      <c r="H16" s="19">
        <f t="shared" si="6"/>
        <v>251</v>
      </c>
      <c r="I16" s="19">
        <f t="shared" si="6"/>
        <v>200</v>
      </c>
    </row>
    <row r="17" spans="1:9" s="17" customFormat="1" ht="12" customHeight="1" x14ac:dyDescent="0.2">
      <c r="A17" s="20"/>
      <c r="B17" s="21" t="s">
        <v>13</v>
      </c>
      <c r="C17" s="19">
        <f t="shared" ref="C17:I17" si="7">+C205</f>
        <v>1667</v>
      </c>
      <c r="D17" s="19">
        <f t="shared" si="7"/>
        <v>1573</v>
      </c>
      <c r="E17" s="19">
        <f t="shared" si="7"/>
        <v>770</v>
      </c>
      <c r="F17" s="19">
        <f t="shared" si="7"/>
        <v>803</v>
      </c>
      <c r="G17" s="19">
        <f t="shared" si="7"/>
        <v>94</v>
      </c>
      <c r="H17" s="19">
        <f t="shared" si="7"/>
        <v>52</v>
      </c>
      <c r="I17" s="19">
        <f t="shared" si="7"/>
        <v>42</v>
      </c>
    </row>
    <row r="18" spans="1:9" s="17" customFormat="1" ht="12" customHeight="1" x14ac:dyDescent="0.2">
      <c r="A18" s="20"/>
      <c r="B18" s="21" t="s">
        <v>14</v>
      </c>
      <c r="C18" s="19">
        <f t="shared" ref="C18:I18" si="8">+C204</f>
        <v>1816</v>
      </c>
      <c r="D18" s="19">
        <f t="shared" si="8"/>
        <v>1610</v>
      </c>
      <c r="E18" s="19">
        <f t="shared" si="8"/>
        <v>785</v>
      </c>
      <c r="F18" s="19">
        <f t="shared" si="8"/>
        <v>825</v>
      </c>
      <c r="G18" s="19">
        <f t="shared" si="8"/>
        <v>206</v>
      </c>
      <c r="H18" s="19">
        <f t="shared" si="8"/>
        <v>120</v>
      </c>
      <c r="I18" s="19">
        <f t="shared" si="8"/>
        <v>86</v>
      </c>
    </row>
    <row r="19" spans="1:9" s="17" customFormat="1" ht="12" customHeight="1" x14ac:dyDescent="0.2">
      <c r="A19" s="23"/>
      <c r="B19" s="21" t="s">
        <v>15</v>
      </c>
      <c r="C19" s="19">
        <f t="shared" ref="C19:I19" si="9">C206+C207+C208</f>
        <v>1994</v>
      </c>
      <c r="D19" s="19">
        <f t="shared" si="9"/>
        <v>1843</v>
      </c>
      <c r="E19" s="19">
        <f t="shared" si="9"/>
        <v>940</v>
      </c>
      <c r="F19" s="19">
        <f t="shared" si="9"/>
        <v>903</v>
      </c>
      <c r="G19" s="19">
        <f t="shared" si="9"/>
        <v>151</v>
      </c>
      <c r="H19" s="19">
        <f t="shared" si="9"/>
        <v>79</v>
      </c>
      <c r="I19" s="19">
        <f t="shared" si="9"/>
        <v>72</v>
      </c>
    </row>
    <row r="20" spans="1:9" s="17" customFormat="1" ht="12" customHeight="1" x14ac:dyDescent="0.2">
      <c r="A20" s="242" t="s">
        <v>16</v>
      </c>
      <c r="B20" s="242"/>
      <c r="C20" s="25">
        <f t="shared" ref="C20:I20" si="10">C196+C197+C198+C182+C199+C200+C187+C201+C190</f>
        <v>13958</v>
      </c>
      <c r="D20" s="25">
        <f t="shared" si="10"/>
        <v>10003</v>
      </c>
      <c r="E20" s="25">
        <f t="shared" si="10"/>
        <v>4806</v>
      </c>
      <c r="F20" s="25">
        <f t="shared" si="10"/>
        <v>5197</v>
      </c>
      <c r="G20" s="25">
        <f t="shared" si="10"/>
        <v>3955</v>
      </c>
      <c r="H20" s="25">
        <f t="shared" si="10"/>
        <v>2257</v>
      </c>
      <c r="I20" s="25">
        <f t="shared" si="10"/>
        <v>1698</v>
      </c>
    </row>
    <row r="21" spans="1:9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15" customFormat="1" ht="12" customHeight="1" x14ac:dyDescent="0.2">
      <c r="A22" s="243" t="s">
        <v>17</v>
      </c>
      <c r="B22" s="243"/>
      <c r="C22" s="16">
        <f t="shared" ref="C22:I22" si="11">C23+C24+C25+C28+C31+C32</f>
        <v>68070</v>
      </c>
      <c r="D22" s="16">
        <f t="shared" si="11"/>
        <v>52444</v>
      </c>
      <c r="E22" s="16">
        <f t="shared" si="11"/>
        <v>24398</v>
      </c>
      <c r="F22" s="16">
        <f t="shared" si="11"/>
        <v>28046</v>
      </c>
      <c r="G22" s="16">
        <f t="shared" si="11"/>
        <v>15626</v>
      </c>
      <c r="H22" s="16">
        <f t="shared" si="11"/>
        <v>8242</v>
      </c>
      <c r="I22" s="16">
        <f t="shared" si="11"/>
        <v>7384</v>
      </c>
    </row>
    <row r="23" spans="1:9" s="17" customFormat="1" ht="12" customHeight="1" x14ac:dyDescent="0.2">
      <c r="A23" s="240" t="s">
        <v>18</v>
      </c>
      <c r="B23" s="240"/>
      <c r="C23" s="19">
        <f t="shared" ref="C23:I23" si="12">C136+C138+C139+C150+C151+C153+C155+C157+C158</f>
        <v>40809</v>
      </c>
      <c r="D23" s="19">
        <f t="shared" si="12"/>
        <v>29414</v>
      </c>
      <c r="E23" s="19">
        <f t="shared" si="12"/>
        <v>13389</v>
      </c>
      <c r="F23" s="19">
        <f t="shared" si="12"/>
        <v>16025</v>
      </c>
      <c r="G23" s="19">
        <f t="shared" si="12"/>
        <v>11395</v>
      </c>
      <c r="H23" s="19">
        <f t="shared" si="12"/>
        <v>5898</v>
      </c>
      <c r="I23" s="19">
        <f t="shared" si="12"/>
        <v>5497</v>
      </c>
    </row>
    <row r="24" spans="1:9" s="17" customFormat="1" ht="12" customHeight="1" x14ac:dyDescent="0.2">
      <c r="A24" s="240" t="s">
        <v>19</v>
      </c>
      <c r="B24" s="240"/>
      <c r="C24" s="19">
        <f t="shared" ref="C24:I24" si="13">C145</f>
        <v>4950</v>
      </c>
      <c r="D24" s="19">
        <f t="shared" si="13"/>
        <v>3945</v>
      </c>
      <c r="E24" s="19">
        <f t="shared" si="13"/>
        <v>1838</v>
      </c>
      <c r="F24" s="19">
        <f t="shared" si="13"/>
        <v>2107</v>
      </c>
      <c r="G24" s="19">
        <f t="shared" si="13"/>
        <v>1005</v>
      </c>
      <c r="H24" s="19">
        <f t="shared" si="13"/>
        <v>549</v>
      </c>
      <c r="I24" s="19">
        <f t="shared" si="13"/>
        <v>456</v>
      </c>
    </row>
    <row r="25" spans="1:9" s="17" customFormat="1" ht="12" customHeight="1" x14ac:dyDescent="0.2">
      <c r="A25" s="240" t="s">
        <v>20</v>
      </c>
      <c r="B25" s="240"/>
      <c r="C25" s="19">
        <f t="shared" ref="C25:I25" si="14">C26+C27</f>
        <v>12062</v>
      </c>
      <c r="D25" s="19">
        <f t="shared" si="14"/>
        <v>9893</v>
      </c>
      <c r="E25" s="19">
        <f t="shared" si="14"/>
        <v>4726</v>
      </c>
      <c r="F25" s="19">
        <f t="shared" si="14"/>
        <v>5167</v>
      </c>
      <c r="G25" s="19">
        <f t="shared" si="14"/>
        <v>2169</v>
      </c>
      <c r="H25" s="19">
        <f t="shared" si="14"/>
        <v>1189</v>
      </c>
      <c r="I25" s="19">
        <f t="shared" si="14"/>
        <v>980</v>
      </c>
    </row>
    <row r="26" spans="1:9" s="17" customFormat="1" ht="12" customHeight="1" x14ac:dyDescent="0.2">
      <c r="A26" s="26"/>
      <c r="B26" s="21" t="s">
        <v>21</v>
      </c>
      <c r="C26" s="19">
        <f t="shared" ref="C26:I26" si="15">C137+C142+C144+C152+C159+C164</f>
        <v>918</v>
      </c>
      <c r="D26" s="19">
        <f t="shared" si="15"/>
        <v>863</v>
      </c>
      <c r="E26" s="19">
        <f t="shared" si="15"/>
        <v>418</v>
      </c>
      <c r="F26" s="19">
        <f t="shared" si="15"/>
        <v>445</v>
      </c>
      <c r="G26" s="19">
        <f t="shared" si="15"/>
        <v>55</v>
      </c>
      <c r="H26" s="19">
        <f t="shared" si="15"/>
        <v>28</v>
      </c>
      <c r="I26" s="19">
        <f t="shared" si="15"/>
        <v>27</v>
      </c>
    </row>
    <row r="27" spans="1:9" s="17" customFormat="1" ht="12" customHeight="1" x14ac:dyDescent="0.2">
      <c r="A27" s="23"/>
      <c r="B27" s="21" t="s">
        <v>22</v>
      </c>
      <c r="C27" s="19">
        <f t="shared" ref="C27:I27" si="16">C143+C146+C149+C161</f>
        <v>11144</v>
      </c>
      <c r="D27" s="19">
        <f t="shared" si="16"/>
        <v>9030</v>
      </c>
      <c r="E27" s="19">
        <f t="shared" si="16"/>
        <v>4308</v>
      </c>
      <c r="F27" s="19">
        <f t="shared" si="16"/>
        <v>4722</v>
      </c>
      <c r="G27" s="19">
        <f t="shared" si="16"/>
        <v>2114</v>
      </c>
      <c r="H27" s="19">
        <f t="shared" si="16"/>
        <v>1161</v>
      </c>
      <c r="I27" s="19">
        <f t="shared" si="16"/>
        <v>953</v>
      </c>
    </row>
    <row r="28" spans="1:9" s="17" customFormat="1" ht="12" customHeight="1" x14ac:dyDescent="0.2">
      <c r="A28" s="240" t="s">
        <v>23</v>
      </c>
      <c r="B28" s="240"/>
      <c r="C28" s="19">
        <f t="shared" ref="C28:I28" si="17">C29+C30</f>
        <v>3703</v>
      </c>
      <c r="D28" s="19">
        <f t="shared" si="17"/>
        <v>3312</v>
      </c>
      <c r="E28" s="19">
        <f t="shared" si="17"/>
        <v>1565</v>
      </c>
      <c r="F28" s="19">
        <f t="shared" si="17"/>
        <v>1747</v>
      </c>
      <c r="G28" s="19">
        <f t="shared" si="17"/>
        <v>391</v>
      </c>
      <c r="H28" s="19">
        <f t="shared" si="17"/>
        <v>221</v>
      </c>
      <c r="I28" s="19">
        <f t="shared" si="17"/>
        <v>170</v>
      </c>
    </row>
    <row r="29" spans="1:9" s="17" customFormat="1" ht="12" customHeight="1" x14ac:dyDescent="0.2">
      <c r="A29" s="26"/>
      <c r="B29" s="21" t="s">
        <v>24</v>
      </c>
      <c r="C29" s="19">
        <f t="shared" ref="C29:I29" si="18">+C141</f>
        <v>1166</v>
      </c>
      <c r="D29" s="19">
        <f t="shared" si="18"/>
        <v>1058</v>
      </c>
      <c r="E29" s="19">
        <f t="shared" si="18"/>
        <v>502</v>
      </c>
      <c r="F29" s="19">
        <f t="shared" si="18"/>
        <v>556</v>
      </c>
      <c r="G29" s="19">
        <f t="shared" si="18"/>
        <v>108</v>
      </c>
      <c r="H29" s="19">
        <f t="shared" si="18"/>
        <v>59</v>
      </c>
      <c r="I29" s="19">
        <f t="shared" si="18"/>
        <v>49</v>
      </c>
    </row>
    <row r="30" spans="1:9" s="17" customFormat="1" ht="12" customHeight="1" x14ac:dyDescent="0.2">
      <c r="A30" s="23"/>
      <c r="B30" s="21" t="s">
        <v>25</v>
      </c>
      <c r="C30" s="19">
        <f t="shared" ref="C30:I30" si="19">C140+C160+C163</f>
        <v>2537</v>
      </c>
      <c r="D30" s="19">
        <f t="shared" si="19"/>
        <v>2254</v>
      </c>
      <c r="E30" s="19">
        <f t="shared" si="19"/>
        <v>1063</v>
      </c>
      <c r="F30" s="19">
        <f t="shared" si="19"/>
        <v>1191</v>
      </c>
      <c r="G30" s="19">
        <f t="shared" si="19"/>
        <v>283</v>
      </c>
      <c r="H30" s="19">
        <f t="shared" si="19"/>
        <v>162</v>
      </c>
      <c r="I30" s="19">
        <f t="shared" si="19"/>
        <v>121</v>
      </c>
    </row>
    <row r="31" spans="1:9" s="17" customFormat="1" ht="12" customHeight="1" x14ac:dyDescent="0.2">
      <c r="A31" s="240" t="s">
        <v>26</v>
      </c>
      <c r="B31" s="240"/>
      <c r="C31" s="19">
        <f t="shared" ref="C31:I31" si="20">C147+C148+C154+C156+C162</f>
        <v>751</v>
      </c>
      <c r="D31" s="19">
        <f t="shared" si="20"/>
        <v>691</v>
      </c>
      <c r="E31" s="19">
        <f t="shared" si="20"/>
        <v>350</v>
      </c>
      <c r="F31" s="19">
        <f t="shared" si="20"/>
        <v>341</v>
      </c>
      <c r="G31" s="19">
        <f t="shared" si="20"/>
        <v>60</v>
      </c>
      <c r="H31" s="19">
        <f t="shared" si="20"/>
        <v>34</v>
      </c>
      <c r="I31" s="19">
        <f t="shared" si="20"/>
        <v>26</v>
      </c>
    </row>
    <row r="32" spans="1:9" s="17" customFormat="1" ht="12" customHeight="1" x14ac:dyDescent="0.2">
      <c r="A32" s="240" t="s">
        <v>27</v>
      </c>
      <c r="B32" s="240"/>
      <c r="C32" s="19">
        <f t="shared" ref="C32:I32" si="21">C33+C34+C35</f>
        <v>5795</v>
      </c>
      <c r="D32" s="19">
        <f t="shared" si="21"/>
        <v>5189</v>
      </c>
      <c r="E32" s="19">
        <f t="shared" si="21"/>
        <v>2530</v>
      </c>
      <c r="F32" s="19">
        <f t="shared" si="21"/>
        <v>2659</v>
      </c>
      <c r="G32" s="19">
        <f t="shared" si="21"/>
        <v>606</v>
      </c>
      <c r="H32" s="19">
        <f t="shared" si="21"/>
        <v>351</v>
      </c>
      <c r="I32" s="19">
        <f t="shared" si="21"/>
        <v>255</v>
      </c>
    </row>
    <row r="33" spans="1:9" s="17" customFormat="1" ht="12" customHeight="1" x14ac:dyDescent="0.2">
      <c r="A33" s="26"/>
      <c r="B33" s="21" t="s">
        <v>28</v>
      </c>
      <c r="C33" s="19">
        <f t="shared" ref="C33:I33" si="22">C172</f>
        <v>529</v>
      </c>
      <c r="D33" s="19">
        <f t="shared" si="22"/>
        <v>496</v>
      </c>
      <c r="E33" s="19">
        <f t="shared" si="22"/>
        <v>243</v>
      </c>
      <c r="F33" s="19">
        <f t="shared" si="22"/>
        <v>253</v>
      </c>
      <c r="G33" s="19">
        <f t="shared" si="22"/>
        <v>33</v>
      </c>
      <c r="H33" s="19">
        <f t="shared" si="22"/>
        <v>28</v>
      </c>
      <c r="I33" s="19">
        <f t="shared" si="22"/>
        <v>5</v>
      </c>
    </row>
    <row r="34" spans="1:9" s="17" customFormat="1" ht="12" customHeight="1" x14ac:dyDescent="0.2">
      <c r="A34" s="20"/>
      <c r="B34" s="21" t="s">
        <v>29</v>
      </c>
      <c r="C34" s="19">
        <f t="shared" ref="C34:I34" si="23">C168+C169+C170+C173</f>
        <v>202</v>
      </c>
      <c r="D34" s="19">
        <f t="shared" si="23"/>
        <v>183</v>
      </c>
      <c r="E34" s="19">
        <f t="shared" si="23"/>
        <v>100</v>
      </c>
      <c r="F34" s="19">
        <f t="shared" si="23"/>
        <v>83</v>
      </c>
      <c r="G34" s="19">
        <f t="shared" si="23"/>
        <v>19</v>
      </c>
      <c r="H34" s="19">
        <f t="shared" si="23"/>
        <v>12</v>
      </c>
      <c r="I34" s="19">
        <f t="shared" si="23"/>
        <v>7</v>
      </c>
    </row>
    <row r="35" spans="1:9" s="17" customFormat="1" ht="12" customHeight="1" x14ac:dyDescent="0.2">
      <c r="A35" s="20"/>
      <c r="B35" s="27" t="s">
        <v>30</v>
      </c>
      <c r="C35" s="25">
        <f t="shared" ref="C35:I35" si="24">C167+C171+C174</f>
        <v>5064</v>
      </c>
      <c r="D35" s="25">
        <f t="shared" si="24"/>
        <v>4510</v>
      </c>
      <c r="E35" s="25">
        <f t="shared" si="24"/>
        <v>2187</v>
      </c>
      <c r="F35" s="25">
        <f t="shared" si="24"/>
        <v>2323</v>
      </c>
      <c r="G35" s="25">
        <f t="shared" si="24"/>
        <v>554</v>
      </c>
      <c r="H35" s="25">
        <f t="shared" si="24"/>
        <v>311</v>
      </c>
      <c r="I35" s="25">
        <f t="shared" si="24"/>
        <v>243</v>
      </c>
    </row>
    <row r="36" spans="1:9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15" customFormat="1" ht="12" customHeight="1" x14ac:dyDescent="0.2">
      <c r="A37" s="243" t="s">
        <v>31</v>
      </c>
      <c r="B37" s="243"/>
      <c r="C37" s="16">
        <f t="shared" ref="C37:I37" si="25">C38+C39</f>
        <v>47088</v>
      </c>
      <c r="D37" s="16">
        <f t="shared" si="25"/>
        <v>34562</v>
      </c>
      <c r="E37" s="16">
        <f t="shared" si="25"/>
        <v>16242</v>
      </c>
      <c r="F37" s="16">
        <f t="shared" si="25"/>
        <v>18320</v>
      </c>
      <c r="G37" s="16">
        <f t="shared" si="25"/>
        <v>12526</v>
      </c>
      <c r="H37" s="16">
        <f t="shared" si="25"/>
        <v>6612</v>
      </c>
      <c r="I37" s="16">
        <f t="shared" si="25"/>
        <v>5914</v>
      </c>
    </row>
    <row r="38" spans="1:9" s="17" customFormat="1" ht="12" customHeight="1" x14ac:dyDescent="0.2">
      <c r="A38" s="240" t="s">
        <v>32</v>
      </c>
      <c r="B38" s="240"/>
      <c r="C38" s="19">
        <f t="shared" ref="C38:I38" si="26">C177+C178+C180+C181+C183+C186+C188+C189+C192+C193</f>
        <v>41653</v>
      </c>
      <c r="D38" s="19">
        <f t="shared" si="26"/>
        <v>30765</v>
      </c>
      <c r="E38" s="19">
        <f t="shared" si="26"/>
        <v>14370</v>
      </c>
      <c r="F38" s="19">
        <f t="shared" si="26"/>
        <v>16395</v>
      </c>
      <c r="G38" s="19">
        <f t="shared" si="26"/>
        <v>10888</v>
      </c>
      <c r="H38" s="19">
        <f t="shared" si="26"/>
        <v>5717</v>
      </c>
      <c r="I38" s="19">
        <f t="shared" si="26"/>
        <v>5171</v>
      </c>
    </row>
    <row r="39" spans="1:9" s="17" customFormat="1" ht="12" customHeight="1" x14ac:dyDescent="0.2">
      <c r="A39" s="242" t="s">
        <v>33</v>
      </c>
      <c r="B39" s="242"/>
      <c r="C39" s="25">
        <f t="shared" ref="C39:I39" si="27">+C179+C184+C191</f>
        <v>5435</v>
      </c>
      <c r="D39" s="25">
        <f t="shared" si="27"/>
        <v>3797</v>
      </c>
      <c r="E39" s="25">
        <f t="shared" si="27"/>
        <v>1872</v>
      </c>
      <c r="F39" s="25">
        <f t="shared" si="27"/>
        <v>1925</v>
      </c>
      <c r="G39" s="25">
        <f t="shared" si="27"/>
        <v>1638</v>
      </c>
      <c r="H39" s="25">
        <f t="shared" si="27"/>
        <v>895</v>
      </c>
      <c r="I39" s="25">
        <f t="shared" si="27"/>
        <v>743</v>
      </c>
    </row>
    <row r="40" spans="1:9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15" customFormat="1" ht="12" customHeight="1" x14ac:dyDescent="0.2">
      <c r="A41" s="243" t="s">
        <v>34</v>
      </c>
      <c r="B41" s="243"/>
      <c r="C41" s="16">
        <f t="shared" ref="C41:I41" si="28">C42+C43+C47</f>
        <v>138912</v>
      </c>
      <c r="D41" s="16">
        <f t="shared" si="28"/>
        <v>97828</v>
      </c>
      <c r="E41" s="16">
        <f t="shared" si="28"/>
        <v>45241</v>
      </c>
      <c r="F41" s="16">
        <f t="shared" si="28"/>
        <v>52587</v>
      </c>
      <c r="G41" s="16">
        <f t="shared" si="28"/>
        <v>41084</v>
      </c>
      <c r="H41" s="16">
        <f t="shared" si="28"/>
        <v>21761</v>
      </c>
      <c r="I41" s="16">
        <f t="shared" si="28"/>
        <v>19323</v>
      </c>
    </row>
    <row r="42" spans="1:9" s="17" customFormat="1" ht="12" customHeight="1" x14ac:dyDescent="0.2">
      <c r="A42" s="240" t="s">
        <v>35</v>
      </c>
      <c r="B42" s="240"/>
      <c r="C42" s="19">
        <f t="shared" ref="C42:I42" si="29">C86+C87+C88+C90+C91+C95+C96+C98+C100+C102+C103+C107+C109+C114+C115+C119+C122+C125+C128+C132+C133</f>
        <v>91571</v>
      </c>
      <c r="D42" s="19">
        <f t="shared" si="29"/>
        <v>59326</v>
      </c>
      <c r="E42" s="19">
        <f t="shared" si="29"/>
        <v>27015</v>
      </c>
      <c r="F42" s="19">
        <f t="shared" si="29"/>
        <v>32311</v>
      </c>
      <c r="G42" s="19">
        <f t="shared" si="29"/>
        <v>32245</v>
      </c>
      <c r="H42" s="19">
        <f t="shared" si="29"/>
        <v>16840</v>
      </c>
      <c r="I42" s="19">
        <f t="shared" si="29"/>
        <v>15405</v>
      </c>
    </row>
    <row r="43" spans="1:9" s="17" customFormat="1" ht="12" customHeight="1" x14ac:dyDescent="0.2">
      <c r="A43" s="247" t="s">
        <v>36</v>
      </c>
      <c r="B43" s="247"/>
      <c r="C43" s="19">
        <f t="shared" ref="C43:I43" si="30">C44+C45+C46</f>
        <v>25086</v>
      </c>
      <c r="D43" s="19">
        <f t="shared" si="30"/>
        <v>20941</v>
      </c>
      <c r="E43" s="19">
        <f t="shared" si="30"/>
        <v>10153</v>
      </c>
      <c r="F43" s="19">
        <f t="shared" si="30"/>
        <v>10788</v>
      </c>
      <c r="G43" s="19">
        <f t="shared" si="30"/>
        <v>4145</v>
      </c>
      <c r="H43" s="19">
        <f t="shared" si="30"/>
        <v>2379</v>
      </c>
      <c r="I43" s="19">
        <f t="shared" si="30"/>
        <v>1766</v>
      </c>
    </row>
    <row r="44" spans="1:9" s="17" customFormat="1" ht="12" customHeight="1" x14ac:dyDescent="0.2">
      <c r="A44" s="27"/>
      <c r="B44" s="21" t="s">
        <v>37</v>
      </c>
      <c r="C44" s="19">
        <f t="shared" ref="C44:I44" si="31">C79+C112+C101+C185+C105+C110+C129</f>
        <v>12856</v>
      </c>
      <c r="D44" s="19">
        <f t="shared" si="31"/>
        <v>10119</v>
      </c>
      <c r="E44" s="19">
        <f t="shared" si="31"/>
        <v>4886</v>
      </c>
      <c r="F44" s="19">
        <f t="shared" si="31"/>
        <v>5233</v>
      </c>
      <c r="G44" s="19">
        <f t="shared" si="31"/>
        <v>2737</v>
      </c>
      <c r="H44" s="19">
        <f t="shared" si="31"/>
        <v>1618</v>
      </c>
      <c r="I44" s="19">
        <f t="shared" si="31"/>
        <v>1119</v>
      </c>
    </row>
    <row r="45" spans="1:9" s="17" customFormat="1" ht="12" customHeight="1" x14ac:dyDescent="0.2">
      <c r="A45" s="27"/>
      <c r="B45" s="21" t="s">
        <v>38</v>
      </c>
      <c r="C45" s="19">
        <f t="shared" ref="C45:I45" si="32">C89+C118+C120+C127</f>
        <v>11282</v>
      </c>
      <c r="D45" s="19">
        <f t="shared" si="32"/>
        <v>9960</v>
      </c>
      <c r="E45" s="19">
        <f t="shared" si="32"/>
        <v>4843</v>
      </c>
      <c r="F45" s="19">
        <f t="shared" si="32"/>
        <v>5117</v>
      </c>
      <c r="G45" s="19">
        <f t="shared" si="32"/>
        <v>1322</v>
      </c>
      <c r="H45" s="19">
        <f t="shared" si="32"/>
        <v>717</v>
      </c>
      <c r="I45" s="19">
        <f t="shared" si="32"/>
        <v>605</v>
      </c>
    </row>
    <row r="46" spans="1:9" s="17" customFormat="1" ht="12" customHeight="1" x14ac:dyDescent="0.2">
      <c r="A46" s="27"/>
      <c r="B46" s="22" t="s">
        <v>39</v>
      </c>
      <c r="C46" s="19">
        <f t="shared" ref="C46:I46" si="33">C83+C93+C94+C130</f>
        <v>948</v>
      </c>
      <c r="D46" s="19">
        <f t="shared" si="33"/>
        <v>862</v>
      </c>
      <c r="E46" s="19">
        <f t="shared" si="33"/>
        <v>424</v>
      </c>
      <c r="F46" s="19">
        <f t="shared" si="33"/>
        <v>438</v>
      </c>
      <c r="G46" s="19">
        <f t="shared" si="33"/>
        <v>86</v>
      </c>
      <c r="H46" s="19">
        <f t="shared" si="33"/>
        <v>44</v>
      </c>
      <c r="I46" s="19">
        <f t="shared" si="33"/>
        <v>42</v>
      </c>
    </row>
    <row r="47" spans="1:9" s="17" customFormat="1" ht="12" customHeight="1" x14ac:dyDescent="0.2">
      <c r="A47" s="240" t="s">
        <v>40</v>
      </c>
      <c r="B47" s="240"/>
      <c r="C47" s="19">
        <f t="shared" ref="C47:I47" si="34">C48+C49+C50</f>
        <v>22255</v>
      </c>
      <c r="D47" s="19">
        <f t="shared" si="34"/>
        <v>17561</v>
      </c>
      <c r="E47" s="19">
        <f t="shared" si="34"/>
        <v>8073</v>
      </c>
      <c r="F47" s="19">
        <f t="shared" si="34"/>
        <v>9488</v>
      </c>
      <c r="G47" s="19">
        <f t="shared" si="34"/>
        <v>4694</v>
      </c>
      <c r="H47" s="19">
        <f t="shared" si="34"/>
        <v>2542</v>
      </c>
      <c r="I47" s="19">
        <f t="shared" si="34"/>
        <v>2152</v>
      </c>
    </row>
    <row r="48" spans="1:9" s="17" customFormat="1" ht="12" customHeight="1" x14ac:dyDescent="0.2">
      <c r="A48" s="27"/>
      <c r="B48" s="21" t="s">
        <v>41</v>
      </c>
      <c r="C48" s="19">
        <f t="shared" ref="C48:I48" si="35">+C75+C76+C85+C111</f>
        <v>2631</v>
      </c>
      <c r="D48" s="19">
        <f t="shared" si="35"/>
        <v>2339</v>
      </c>
      <c r="E48" s="19">
        <f t="shared" si="35"/>
        <v>1105</v>
      </c>
      <c r="F48" s="19">
        <f t="shared" si="35"/>
        <v>1234</v>
      </c>
      <c r="G48" s="19">
        <f t="shared" si="35"/>
        <v>292</v>
      </c>
      <c r="H48" s="19">
        <f t="shared" si="35"/>
        <v>161</v>
      </c>
      <c r="I48" s="19">
        <f t="shared" si="35"/>
        <v>131</v>
      </c>
    </row>
    <row r="49" spans="1:10" s="17" customFormat="1" ht="12" customHeight="1" x14ac:dyDescent="0.2">
      <c r="A49" s="27"/>
      <c r="B49" s="21" t="s">
        <v>42</v>
      </c>
      <c r="C49" s="19">
        <f t="shared" ref="C49:I49" si="36">C78+C80+C97+C99+C113+C117+C123+C126</f>
        <v>5978</v>
      </c>
      <c r="D49" s="19">
        <f t="shared" si="36"/>
        <v>5047</v>
      </c>
      <c r="E49" s="19">
        <f t="shared" si="36"/>
        <v>2369</v>
      </c>
      <c r="F49" s="19">
        <f t="shared" si="36"/>
        <v>2678</v>
      </c>
      <c r="G49" s="19">
        <f t="shared" si="36"/>
        <v>931</v>
      </c>
      <c r="H49" s="19">
        <f t="shared" si="36"/>
        <v>513</v>
      </c>
      <c r="I49" s="19">
        <f t="shared" si="36"/>
        <v>418</v>
      </c>
    </row>
    <row r="50" spans="1:10" s="17" customFormat="1" ht="12" customHeight="1" x14ac:dyDescent="0.2">
      <c r="A50" s="27"/>
      <c r="B50" s="27" t="s">
        <v>43</v>
      </c>
      <c r="C50" s="25">
        <f t="shared" ref="C50:I50" si="37">C74+C81+C92+C104+C116+C121+C131</f>
        <v>13646</v>
      </c>
      <c r="D50" s="25">
        <f t="shared" si="37"/>
        <v>10175</v>
      </c>
      <c r="E50" s="25">
        <f t="shared" si="37"/>
        <v>4599</v>
      </c>
      <c r="F50" s="25">
        <f t="shared" si="37"/>
        <v>5576</v>
      </c>
      <c r="G50" s="25">
        <f t="shared" si="37"/>
        <v>3471</v>
      </c>
      <c r="H50" s="25">
        <f t="shared" si="37"/>
        <v>1868</v>
      </c>
      <c r="I50" s="25">
        <f t="shared" si="37"/>
        <v>1603</v>
      </c>
    </row>
    <row r="51" spans="1:10" s="17" customFormat="1" ht="12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</row>
    <row r="52" spans="1:10" s="15" customFormat="1" ht="12" customHeight="1" x14ac:dyDescent="0.2">
      <c r="A52" s="243" t="s">
        <v>44</v>
      </c>
      <c r="B52" s="243"/>
      <c r="C52" s="16">
        <f t="shared" ref="C52:I52" si="38">C53+C54+C55</f>
        <v>53884</v>
      </c>
      <c r="D52" s="16">
        <f t="shared" si="38"/>
        <v>41878</v>
      </c>
      <c r="E52" s="16">
        <f t="shared" si="38"/>
        <v>19739</v>
      </c>
      <c r="F52" s="16">
        <f t="shared" si="38"/>
        <v>22139</v>
      </c>
      <c r="G52" s="16">
        <f t="shared" si="38"/>
        <v>12006</v>
      </c>
      <c r="H52" s="16">
        <f t="shared" si="38"/>
        <v>6349</v>
      </c>
      <c r="I52" s="16">
        <f t="shared" si="38"/>
        <v>5657</v>
      </c>
    </row>
    <row r="53" spans="1:10" s="17" customFormat="1" ht="12" customHeight="1" x14ac:dyDescent="0.2">
      <c r="A53" s="240" t="s">
        <v>45</v>
      </c>
      <c r="B53" s="240"/>
      <c r="C53" s="19">
        <f t="shared" ref="C53:I53" si="39">C58+C62+C67+C71</f>
        <v>18726</v>
      </c>
      <c r="D53" s="19">
        <f t="shared" si="39"/>
        <v>13326</v>
      </c>
      <c r="E53" s="19">
        <f t="shared" si="39"/>
        <v>6137</v>
      </c>
      <c r="F53" s="19">
        <f t="shared" si="39"/>
        <v>7189</v>
      </c>
      <c r="G53" s="19">
        <f t="shared" si="39"/>
        <v>5400</v>
      </c>
      <c r="H53" s="19">
        <f t="shared" si="39"/>
        <v>2806</v>
      </c>
      <c r="I53" s="19">
        <f t="shared" si="39"/>
        <v>2594</v>
      </c>
    </row>
    <row r="54" spans="1:10" s="17" customFormat="1" ht="12" customHeight="1" x14ac:dyDescent="0.2">
      <c r="A54" s="240" t="s">
        <v>46</v>
      </c>
      <c r="B54" s="240"/>
      <c r="C54" s="19">
        <f t="shared" ref="C54:I54" si="40">C77+C59+C82+C84+C63+C64+C65+C106+C108+C66+C68+C69+C124+C70</f>
        <v>31151</v>
      </c>
      <c r="D54" s="19">
        <f t="shared" si="40"/>
        <v>24972</v>
      </c>
      <c r="E54" s="19">
        <f t="shared" si="40"/>
        <v>11855</v>
      </c>
      <c r="F54" s="19">
        <f t="shared" si="40"/>
        <v>13117</v>
      </c>
      <c r="G54" s="19">
        <f t="shared" si="40"/>
        <v>6179</v>
      </c>
      <c r="H54" s="19">
        <f t="shared" si="40"/>
        <v>3313</v>
      </c>
      <c r="I54" s="19">
        <f t="shared" si="40"/>
        <v>2866</v>
      </c>
    </row>
    <row r="55" spans="1:10" s="17" customFormat="1" ht="12" customHeight="1" x14ac:dyDescent="0.2">
      <c r="A55" s="242" t="s">
        <v>47</v>
      </c>
      <c r="B55" s="242"/>
      <c r="C55" s="25">
        <f t="shared" ref="C55:I55" si="41">C61+C60</f>
        <v>4007</v>
      </c>
      <c r="D55" s="25">
        <f t="shared" si="41"/>
        <v>3580</v>
      </c>
      <c r="E55" s="25">
        <f t="shared" si="41"/>
        <v>1747</v>
      </c>
      <c r="F55" s="25">
        <f t="shared" si="41"/>
        <v>1833</v>
      </c>
      <c r="G55" s="25">
        <f t="shared" si="41"/>
        <v>427</v>
      </c>
      <c r="H55" s="25">
        <f t="shared" si="41"/>
        <v>230</v>
      </c>
      <c r="I55" s="25">
        <f t="shared" si="41"/>
        <v>197</v>
      </c>
    </row>
    <row r="56" spans="1:10" s="17" customFormat="1" ht="12" customHeight="1" x14ac:dyDescent="0.2">
      <c r="A56" s="22"/>
      <c r="B56" s="28"/>
      <c r="C56" s="29"/>
      <c r="D56" s="29"/>
      <c r="E56" s="29"/>
      <c r="F56" s="29"/>
      <c r="G56" s="29"/>
      <c r="H56" s="29"/>
      <c r="I56" s="29"/>
    </row>
    <row r="57" spans="1:10" s="17" customFormat="1" ht="12" customHeight="1" x14ac:dyDescent="0.2">
      <c r="A57" s="246" t="s">
        <v>48</v>
      </c>
      <c r="B57" s="246"/>
      <c r="C57" s="14">
        <f t="shared" ref="C57:I57" si="42">SUM(C58:C71)</f>
        <v>49022</v>
      </c>
      <c r="D57" s="14">
        <f t="shared" si="42"/>
        <v>38082</v>
      </c>
      <c r="E57" s="14">
        <f t="shared" si="42"/>
        <v>17907</v>
      </c>
      <c r="F57" s="14">
        <f t="shared" si="42"/>
        <v>20175</v>
      </c>
      <c r="G57" s="14">
        <f t="shared" si="42"/>
        <v>10940</v>
      </c>
      <c r="H57" s="14">
        <f t="shared" si="42"/>
        <v>5755</v>
      </c>
      <c r="I57" s="14">
        <f t="shared" si="42"/>
        <v>5185</v>
      </c>
    </row>
    <row r="58" spans="1:10" s="17" customFormat="1" ht="12" customHeight="1" x14ac:dyDescent="0.2">
      <c r="A58" s="240" t="s">
        <v>49</v>
      </c>
      <c r="B58" s="240"/>
      <c r="C58" s="19">
        <v>3331</v>
      </c>
      <c r="D58" s="19">
        <v>2629</v>
      </c>
      <c r="E58" s="19">
        <v>1249</v>
      </c>
      <c r="F58" s="19">
        <v>1380</v>
      </c>
      <c r="G58" s="19">
        <v>702</v>
      </c>
      <c r="H58" s="19">
        <v>364</v>
      </c>
      <c r="I58" s="19">
        <v>338</v>
      </c>
      <c r="J58" s="113"/>
    </row>
    <row r="59" spans="1:10" s="17" customFormat="1" ht="12" customHeight="1" x14ac:dyDescent="0.2">
      <c r="A59" s="240" t="s">
        <v>50</v>
      </c>
      <c r="B59" s="240"/>
      <c r="C59" s="19">
        <v>618</v>
      </c>
      <c r="D59" s="19">
        <v>554</v>
      </c>
      <c r="E59" s="19">
        <v>271</v>
      </c>
      <c r="F59" s="19">
        <v>283</v>
      </c>
      <c r="G59" s="19">
        <v>64</v>
      </c>
      <c r="H59" s="19">
        <v>32</v>
      </c>
      <c r="I59" s="19">
        <v>32</v>
      </c>
      <c r="J59" s="113"/>
    </row>
    <row r="60" spans="1:10" s="17" customFormat="1" ht="12" customHeight="1" x14ac:dyDescent="0.2">
      <c r="A60" s="240" t="s">
        <v>51</v>
      </c>
      <c r="B60" s="240"/>
      <c r="C60" s="19">
        <v>1965</v>
      </c>
      <c r="D60" s="19">
        <v>1784</v>
      </c>
      <c r="E60" s="19">
        <v>855</v>
      </c>
      <c r="F60" s="19">
        <v>929</v>
      </c>
      <c r="G60" s="19">
        <v>181</v>
      </c>
      <c r="H60" s="19">
        <v>93</v>
      </c>
      <c r="I60" s="19">
        <v>88</v>
      </c>
      <c r="J60" s="113"/>
    </row>
    <row r="61" spans="1:10" s="17" customFormat="1" ht="12" customHeight="1" x14ac:dyDescent="0.2">
      <c r="A61" s="240" t="s">
        <v>52</v>
      </c>
      <c r="B61" s="240"/>
      <c r="C61" s="19">
        <v>2042</v>
      </c>
      <c r="D61" s="19">
        <v>1796</v>
      </c>
      <c r="E61" s="19">
        <v>892</v>
      </c>
      <c r="F61" s="19">
        <v>904</v>
      </c>
      <c r="G61" s="19">
        <v>246</v>
      </c>
      <c r="H61" s="19">
        <v>137</v>
      </c>
      <c r="I61" s="19">
        <v>109</v>
      </c>
      <c r="J61" s="113"/>
    </row>
    <row r="62" spans="1:10" s="17" customFormat="1" ht="12" customHeight="1" x14ac:dyDescent="0.2">
      <c r="A62" s="240" t="s">
        <v>53</v>
      </c>
      <c r="B62" s="240"/>
      <c r="C62" s="19">
        <v>7776</v>
      </c>
      <c r="D62" s="19">
        <v>4846</v>
      </c>
      <c r="E62" s="19">
        <v>2175</v>
      </c>
      <c r="F62" s="19">
        <v>2671</v>
      </c>
      <c r="G62" s="19">
        <v>2930</v>
      </c>
      <c r="H62" s="19">
        <v>1524</v>
      </c>
      <c r="I62" s="19">
        <v>1406</v>
      </c>
      <c r="J62" s="113"/>
    </row>
    <row r="63" spans="1:10" s="17" customFormat="1" ht="12" customHeight="1" x14ac:dyDescent="0.2">
      <c r="A63" s="240" t="s">
        <v>54</v>
      </c>
      <c r="B63" s="240"/>
      <c r="C63" s="19">
        <v>2703</v>
      </c>
      <c r="D63" s="19">
        <v>2209</v>
      </c>
      <c r="E63" s="19">
        <v>1048</v>
      </c>
      <c r="F63" s="19">
        <v>1161</v>
      </c>
      <c r="G63" s="19">
        <v>494</v>
      </c>
      <c r="H63" s="19">
        <v>281</v>
      </c>
      <c r="I63" s="19">
        <v>213</v>
      </c>
      <c r="J63" s="113"/>
    </row>
    <row r="64" spans="1:10" s="17" customFormat="1" ht="12" customHeight="1" x14ac:dyDescent="0.2">
      <c r="A64" s="240" t="s">
        <v>55</v>
      </c>
      <c r="B64" s="240"/>
      <c r="C64" s="19">
        <v>1716</v>
      </c>
      <c r="D64" s="19">
        <v>1434</v>
      </c>
      <c r="E64" s="19">
        <v>698</v>
      </c>
      <c r="F64" s="19">
        <v>736</v>
      </c>
      <c r="G64" s="19">
        <v>282</v>
      </c>
      <c r="H64" s="19">
        <v>161</v>
      </c>
      <c r="I64" s="19">
        <v>121</v>
      </c>
      <c r="J64" s="113"/>
    </row>
    <row r="65" spans="1:10" s="17" customFormat="1" ht="12" customHeight="1" x14ac:dyDescent="0.2">
      <c r="A65" s="240" t="s">
        <v>56</v>
      </c>
      <c r="B65" s="240"/>
      <c r="C65" s="19">
        <v>11673</v>
      </c>
      <c r="D65" s="19">
        <v>9161</v>
      </c>
      <c r="E65" s="19">
        <v>4292</v>
      </c>
      <c r="F65" s="19">
        <v>4869</v>
      </c>
      <c r="G65" s="19">
        <v>2512</v>
      </c>
      <c r="H65" s="19">
        <v>1288</v>
      </c>
      <c r="I65" s="19">
        <v>1224</v>
      </c>
      <c r="J65" s="113"/>
    </row>
    <row r="66" spans="1:10" s="17" customFormat="1" ht="12" customHeight="1" x14ac:dyDescent="0.2">
      <c r="A66" s="240" t="s">
        <v>57</v>
      </c>
      <c r="B66" s="240"/>
      <c r="C66" s="19">
        <v>314</v>
      </c>
      <c r="D66" s="19">
        <v>285</v>
      </c>
      <c r="E66" s="19">
        <v>133</v>
      </c>
      <c r="F66" s="19">
        <v>152</v>
      </c>
      <c r="G66" s="19">
        <v>29</v>
      </c>
      <c r="H66" s="19">
        <v>18</v>
      </c>
      <c r="I66" s="19">
        <v>11</v>
      </c>
      <c r="J66" s="113"/>
    </row>
    <row r="67" spans="1:10" s="17" customFormat="1" ht="12" customHeight="1" x14ac:dyDescent="0.2">
      <c r="A67" s="240" t="s">
        <v>58</v>
      </c>
      <c r="B67" s="240"/>
      <c r="C67" s="19">
        <v>4565</v>
      </c>
      <c r="D67" s="19">
        <v>3533</v>
      </c>
      <c r="E67" s="19">
        <v>1635</v>
      </c>
      <c r="F67" s="19">
        <v>1898</v>
      </c>
      <c r="G67" s="19">
        <v>1032</v>
      </c>
      <c r="H67" s="19">
        <v>535</v>
      </c>
      <c r="I67" s="19">
        <v>497</v>
      </c>
      <c r="J67" s="113"/>
    </row>
    <row r="68" spans="1:10" s="17" customFormat="1" ht="12" customHeight="1" x14ac:dyDescent="0.2">
      <c r="A68" s="240" t="s">
        <v>59</v>
      </c>
      <c r="B68" s="240"/>
      <c r="C68" s="19">
        <v>2389</v>
      </c>
      <c r="D68" s="19">
        <v>2024</v>
      </c>
      <c r="E68" s="19">
        <v>966</v>
      </c>
      <c r="F68" s="19">
        <v>1058</v>
      </c>
      <c r="G68" s="19">
        <v>365</v>
      </c>
      <c r="H68" s="19">
        <v>195</v>
      </c>
      <c r="I68" s="19">
        <v>170</v>
      </c>
      <c r="J68" s="113"/>
    </row>
    <row r="69" spans="1:10" s="17" customFormat="1" ht="12" customHeight="1" x14ac:dyDescent="0.2">
      <c r="A69" s="240" t="s">
        <v>60</v>
      </c>
      <c r="B69" s="240"/>
      <c r="C69" s="19">
        <v>2505</v>
      </c>
      <c r="D69" s="19">
        <v>2110</v>
      </c>
      <c r="E69" s="19">
        <v>1009</v>
      </c>
      <c r="F69" s="19">
        <v>1101</v>
      </c>
      <c r="G69" s="19">
        <v>395</v>
      </c>
      <c r="H69" s="19">
        <v>211</v>
      </c>
      <c r="I69" s="19">
        <v>184</v>
      </c>
      <c r="J69" s="113"/>
    </row>
    <row r="70" spans="1:10" s="17" customFormat="1" ht="12" customHeight="1" x14ac:dyDescent="0.2">
      <c r="A70" s="240" t="s">
        <v>61</v>
      </c>
      <c r="B70" s="240"/>
      <c r="C70" s="19">
        <v>4371</v>
      </c>
      <c r="D70" s="19">
        <v>3399</v>
      </c>
      <c r="E70" s="19">
        <v>1606</v>
      </c>
      <c r="F70" s="19">
        <v>1793</v>
      </c>
      <c r="G70" s="19">
        <v>972</v>
      </c>
      <c r="H70" s="19">
        <v>533</v>
      </c>
      <c r="I70" s="19">
        <v>439</v>
      </c>
      <c r="J70" s="113"/>
    </row>
    <row r="71" spans="1:10" s="17" customFormat="1" ht="12" customHeight="1" x14ac:dyDescent="0.2">
      <c r="A71" s="242" t="s">
        <v>62</v>
      </c>
      <c r="B71" s="242"/>
      <c r="C71" s="25">
        <v>3054</v>
      </c>
      <c r="D71" s="25">
        <v>2318</v>
      </c>
      <c r="E71" s="25">
        <v>1078</v>
      </c>
      <c r="F71" s="25">
        <v>1240</v>
      </c>
      <c r="G71" s="25">
        <v>736</v>
      </c>
      <c r="H71" s="25">
        <v>383</v>
      </c>
      <c r="I71" s="25">
        <v>353</v>
      </c>
      <c r="J71" s="113"/>
    </row>
    <row r="72" spans="1:10" s="17" customFormat="1" ht="12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113"/>
    </row>
    <row r="73" spans="1:10" s="17" customFormat="1" ht="12" customHeight="1" x14ac:dyDescent="0.2">
      <c r="A73" s="243" t="s">
        <v>63</v>
      </c>
      <c r="B73" s="243"/>
      <c r="C73" s="16">
        <f t="shared" ref="C73:I73" si="43">SUM(C74:C133)</f>
        <v>143390</v>
      </c>
      <c r="D73" s="16">
        <f t="shared" si="43"/>
        <v>101271</v>
      </c>
      <c r="E73" s="16">
        <f t="shared" si="43"/>
        <v>46883</v>
      </c>
      <c r="F73" s="16">
        <f t="shared" si="43"/>
        <v>54388</v>
      </c>
      <c r="G73" s="16">
        <f t="shared" si="43"/>
        <v>42119</v>
      </c>
      <c r="H73" s="16">
        <f t="shared" si="43"/>
        <v>22339</v>
      </c>
      <c r="I73" s="16">
        <f t="shared" si="43"/>
        <v>19780</v>
      </c>
      <c r="J73" s="113"/>
    </row>
    <row r="74" spans="1:10" s="17" customFormat="1" ht="12" customHeight="1" x14ac:dyDescent="0.2">
      <c r="A74" s="240" t="s">
        <v>64</v>
      </c>
      <c r="B74" s="240"/>
      <c r="C74" s="19">
        <v>4050</v>
      </c>
      <c r="D74" s="19">
        <v>2794</v>
      </c>
      <c r="E74" s="19">
        <v>1247</v>
      </c>
      <c r="F74" s="19">
        <v>1547</v>
      </c>
      <c r="G74" s="19">
        <v>1256</v>
      </c>
      <c r="H74" s="19">
        <v>659</v>
      </c>
      <c r="I74" s="19">
        <v>597</v>
      </c>
      <c r="J74" s="113"/>
    </row>
    <row r="75" spans="1:10" s="17" customFormat="1" ht="12" customHeight="1" x14ac:dyDescent="0.2">
      <c r="A75" s="240" t="s">
        <v>65</v>
      </c>
      <c r="B75" s="240"/>
      <c r="C75" s="19">
        <v>1323</v>
      </c>
      <c r="D75" s="19">
        <v>1231</v>
      </c>
      <c r="E75" s="19">
        <v>583</v>
      </c>
      <c r="F75" s="19">
        <v>648</v>
      </c>
      <c r="G75" s="19">
        <v>92</v>
      </c>
      <c r="H75" s="19">
        <v>57</v>
      </c>
      <c r="I75" s="19">
        <v>35</v>
      </c>
      <c r="J75" s="113"/>
    </row>
    <row r="76" spans="1:10" s="17" customFormat="1" ht="12" customHeight="1" x14ac:dyDescent="0.2">
      <c r="A76" s="240" t="s">
        <v>66</v>
      </c>
      <c r="B76" s="240"/>
      <c r="C76" s="19">
        <v>317</v>
      </c>
      <c r="D76" s="19">
        <v>268</v>
      </c>
      <c r="E76" s="19">
        <v>125</v>
      </c>
      <c r="F76" s="19">
        <v>143</v>
      </c>
      <c r="G76" s="19">
        <v>49</v>
      </c>
      <c r="H76" s="19">
        <v>25</v>
      </c>
      <c r="I76" s="19">
        <v>24</v>
      </c>
      <c r="J76" s="113"/>
    </row>
    <row r="77" spans="1:10" s="17" customFormat="1" ht="12" customHeight="1" x14ac:dyDescent="0.2">
      <c r="A77" s="240" t="s">
        <v>67</v>
      </c>
      <c r="B77" s="240"/>
      <c r="C77" s="19">
        <v>954</v>
      </c>
      <c r="D77" s="19">
        <v>835</v>
      </c>
      <c r="E77" s="19">
        <v>402</v>
      </c>
      <c r="F77" s="19">
        <v>433</v>
      </c>
      <c r="G77" s="19">
        <v>119</v>
      </c>
      <c r="H77" s="19">
        <v>69</v>
      </c>
      <c r="I77" s="19">
        <v>50</v>
      </c>
      <c r="J77" s="113"/>
    </row>
    <row r="78" spans="1:10" s="17" customFormat="1" ht="12" customHeight="1" x14ac:dyDescent="0.2">
      <c r="A78" s="240" t="s">
        <v>68</v>
      </c>
      <c r="B78" s="240"/>
      <c r="C78" s="19">
        <v>294</v>
      </c>
      <c r="D78" s="19">
        <v>254</v>
      </c>
      <c r="E78" s="19">
        <v>120</v>
      </c>
      <c r="F78" s="19">
        <v>134</v>
      </c>
      <c r="G78" s="19">
        <v>40</v>
      </c>
      <c r="H78" s="19">
        <v>24</v>
      </c>
      <c r="I78" s="19">
        <v>16</v>
      </c>
      <c r="J78" s="113"/>
    </row>
    <row r="79" spans="1:10" s="17" customFormat="1" ht="12" customHeight="1" x14ac:dyDescent="0.2">
      <c r="A79" s="240" t="s">
        <v>69</v>
      </c>
      <c r="B79" s="240"/>
      <c r="C79" s="19">
        <v>1471</v>
      </c>
      <c r="D79" s="19">
        <v>1216</v>
      </c>
      <c r="E79" s="19">
        <v>579</v>
      </c>
      <c r="F79" s="19">
        <v>637</v>
      </c>
      <c r="G79" s="19">
        <v>255</v>
      </c>
      <c r="H79" s="19">
        <v>151</v>
      </c>
      <c r="I79" s="19">
        <v>104</v>
      </c>
      <c r="J79" s="113"/>
    </row>
    <row r="80" spans="1:10" s="17" customFormat="1" ht="12" customHeight="1" x14ac:dyDescent="0.2">
      <c r="A80" s="240" t="s">
        <v>70</v>
      </c>
      <c r="B80" s="240"/>
      <c r="C80" s="19">
        <v>622</v>
      </c>
      <c r="D80" s="19">
        <v>567</v>
      </c>
      <c r="E80" s="19">
        <v>279</v>
      </c>
      <c r="F80" s="19">
        <v>288</v>
      </c>
      <c r="G80" s="19">
        <v>55</v>
      </c>
      <c r="H80" s="19">
        <v>32</v>
      </c>
      <c r="I80" s="19">
        <v>23</v>
      </c>
      <c r="J80" s="113"/>
    </row>
    <row r="81" spans="1:10" s="17" customFormat="1" ht="12" customHeight="1" x14ac:dyDescent="0.2">
      <c r="A81" s="240" t="s">
        <v>71</v>
      </c>
      <c r="B81" s="240"/>
      <c r="C81" s="19">
        <v>2375</v>
      </c>
      <c r="D81" s="19">
        <v>1959</v>
      </c>
      <c r="E81" s="19">
        <v>890</v>
      </c>
      <c r="F81" s="19">
        <v>1069</v>
      </c>
      <c r="G81" s="19">
        <v>416</v>
      </c>
      <c r="H81" s="19">
        <v>239</v>
      </c>
      <c r="I81" s="19">
        <v>177</v>
      </c>
      <c r="J81" s="113"/>
    </row>
    <row r="82" spans="1:10" s="17" customFormat="1" ht="12" customHeight="1" x14ac:dyDescent="0.2">
      <c r="A82" s="240" t="s">
        <v>73</v>
      </c>
      <c r="B82" s="240"/>
      <c r="C82" s="19">
        <v>856</v>
      </c>
      <c r="D82" s="19">
        <v>557</v>
      </c>
      <c r="E82" s="19">
        <v>256</v>
      </c>
      <c r="F82" s="19">
        <v>301</v>
      </c>
      <c r="G82" s="19">
        <v>299</v>
      </c>
      <c r="H82" s="19">
        <v>162</v>
      </c>
      <c r="I82" s="19">
        <v>137</v>
      </c>
      <c r="J82" s="113"/>
    </row>
    <row r="83" spans="1:10" s="17" customFormat="1" ht="12" customHeight="1" x14ac:dyDescent="0.2">
      <c r="A83" s="240" t="s">
        <v>74</v>
      </c>
      <c r="B83" s="240"/>
      <c r="C83" s="19">
        <v>144</v>
      </c>
      <c r="D83" s="19">
        <v>116</v>
      </c>
      <c r="E83" s="19">
        <v>65</v>
      </c>
      <c r="F83" s="19">
        <v>51</v>
      </c>
      <c r="G83" s="19">
        <v>28</v>
      </c>
      <c r="H83" s="19">
        <v>14</v>
      </c>
      <c r="I83" s="19">
        <v>14</v>
      </c>
      <c r="J83" s="113"/>
    </row>
    <row r="84" spans="1:10" s="17" customFormat="1" ht="12" customHeight="1" x14ac:dyDescent="0.2">
      <c r="A84" s="240" t="s">
        <v>75</v>
      </c>
      <c r="B84" s="240"/>
      <c r="C84" s="19">
        <v>457</v>
      </c>
      <c r="D84" s="19">
        <v>392</v>
      </c>
      <c r="E84" s="19">
        <v>196</v>
      </c>
      <c r="F84" s="19">
        <v>196</v>
      </c>
      <c r="G84" s="19">
        <v>65</v>
      </c>
      <c r="H84" s="19">
        <v>35</v>
      </c>
      <c r="I84" s="19">
        <v>30</v>
      </c>
      <c r="J84" s="113"/>
    </row>
    <row r="85" spans="1:10" s="17" customFormat="1" ht="12" customHeight="1" x14ac:dyDescent="0.2">
      <c r="A85" s="240" t="s">
        <v>76</v>
      </c>
      <c r="B85" s="240"/>
      <c r="C85" s="19">
        <v>722</v>
      </c>
      <c r="D85" s="19">
        <v>600</v>
      </c>
      <c r="E85" s="19">
        <v>286</v>
      </c>
      <c r="F85" s="19">
        <v>314</v>
      </c>
      <c r="G85" s="19">
        <v>122</v>
      </c>
      <c r="H85" s="19">
        <v>62</v>
      </c>
      <c r="I85" s="19">
        <v>60</v>
      </c>
      <c r="J85" s="113"/>
    </row>
    <row r="86" spans="1:10" s="17" customFormat="1" ht="12" customHeight="1" x14ac:dyDescent="0.2">
      <c r="A86" s="240" t="s">
        <v>77</v>
      </c>
      <c r="B86" s="240"/>
      <c r="C86" s="19">
        <v>1446</v>
      </c>
      <c r="D86" s="19">
        <v>1037</v>
      </c>
      <c r="E86" s="19">
        <v>505</v>
      </c>
      <c r="F86" s="19">
        <v>532</v>
      </c>
      <c r="G86" s="19">
        <v>409</v>
      </c>
      <c r="H86" s="19">
        <v>226</v>
      </c>
      <c r="I86" s="19">
        <v>183</v>
      </c>
      <c r="J86" s="113"/>
    </row>
    <row r="87" spans="1:10" s="17" customFormat="1" ht="12" customHeight="1" x14ac:dyDescent="0.2">
      <c r="A87" s="240" t="s">
        <v>78</v>
      </c>
      <c r="B87" s="240"/>
      <c r="C87" s="19">
        <v>2037</v>
      </c>
      <c r="D87" s="19">
        <v>1699</v>
      </c>
      <c r="E87" s="19">
        <v>814</v>
      </c>
      <c r="F87" s="19">
        <v>885</v>
      </c>
      <c r="G87" s="19">
        <v>338</v>
      </c>
      <c r="H87" s="19">
        <v>198</v>
      </c>
      <c r="I87" s="19">
        <v>140</v>
      </c>
      <c r="J87" s="113"/>
    </row>
    <row r="88" spans="1:10" s="17" customFormat="1" ht="12" customHeight="1" x14ac:dyDescent="0.2">
      <c r="A88" s="240" t="s">
        <v>80</v>
      </c>
      <c r="B88" s="240"/>
      <c r="C88" s="19">
        <v>1947</v>
      </c>
      <c r="D88" s="19">
        <v>1578</v>
      </c>
      <c r="E88" s="19">
        <v>732</v>
      </c>
      <c r="F88" s="19">
        <v>846</v>
      </c>
      <c r="G88" s="19">
        <v>369</v>
      </c>
      <c r="H88" s="19">
        <v>194</v>
      </c>
      <c r="I88" s="19">
        <v>175</v>
      </c>
      <c r="J88" s="113"/>
    </row>
    <row r="89" spans="1:10" s="17" customFormat="1" ht="12" customHeight="1" x14ac:dyDescent="0.2">
      <c r="A89" s="240" t="s">
        <v>81</v>
      </c>
      <c r="B89" s="240"/>
      <c r="C89" s="19">
        <v>6306</v>
      </c>
      <c r="D89" s="19">
        <v>5625</v>
      </c>
      <c r="E89" s="19">
        <v>2761</v>
      </c>
      <c r="F89" s="19">
        <v>2864</v>
      </c>
      <c r="G89" s="19">
        <v>681</v>
      </c>
      <c r="H89" s="19">
        <v>366</v>
      </c>
      <c r="I89" s="19">
        <v>315</v>
      </c>
      <c r="J89" s="113"/>
    </row>
    <row r="90" spans="1:10" s="17" customFormat="1" ht="12" customHeight="1" x14ac:dyDescent="0.2">
      <c r="A90" s="240" t="s">
        <v>82</v>
      </c>
      <c r="B90" s="240"/>
      <c r="C90" s="19">
        <v>110</v>
      </c>
      <c r="D90" s="19">
        <v>89</v>
      </c>
      <c r="E90" s="19">
        <v>40</v>
      </c>
      <c r="F90" s="19">
        <v>49</v>
      </c>
      <c r="G90" s="19">
        <v>21</v>
      </c>
      <c r="H90" s="19">
        <v>11</v>
      </c>
      <c r="I90" s="19">
        <v>10</v>
      </c>
      <c r="J90" s="113"/>
    </row>
    <row r="91" spans="1:10" s="17" customFormat="1" ht="12" customHeight="1" x14ac:dyDescent="0.2">
      <c r="A91" s="240" t="s">
        <v>83</v>
      </c>
      <c r="B91" s="240"/>
      <c r="C91" s="19">
        <v>827</v>
      </c>
      <c r="D91" s="19">
        <v>651</v>
      </c>
      <c r="E91" s="19">
        <v>291</v>
      </c>
      <c r="F91" s="19">
        <v>360</v>
      </c>
      <c r="G91" s="19">
        <v>176</v>
      </c>
      <c r="H91" s="19">
        <v>94</v>
      </c>
      <c r="I91" s="19">
        <v>82</v>
      </c>
      <c r="J91" s="113"/>
    </row>
    <row r="92" spans="1:10" s="17" customFormat="1" ht="12" customHeight="1" x14ac:dyDescent="0.2">
      <c r="A92" s="240" t="s">
        <v>84</v>
      </c>
      <c r="B92" s="240"/>
      <c r="C92" s="19">
        <v>4090</v>
      </c>
      <c r="D92" s="19">
        <v>2961</v>
      </c>
      <c r="E92" s="19">
        <v>1331</v>
      </c>
      <c r="F92" s="19">
        <v>1630</v>
      </c>
      <c r="G92" s="19">
        <v>1129</v>
      </c>
      <c r="H92" s="19">
        <v>605</v>
      </c>
      <c r="I92" s="19">
        <v>524</v>
      </c>
      <c r="J92" s="113"/>
    </row>
    <row r="93" spans="1:10" s="17" customFormat="1" ht="12" customHeight="1" x14ac:dyDescent="0.2">
      <c r="A93" s="240" t="s">
        <v>85</v>
      </c>
      <c r="B93" s="240"/>
      <c r="C93" s="19">
        <v>60</v>
      </c>
      <c r="D93" s="19">
        <v>50</v>
      </c>
      <c r="E93" s="19">
        <v>22</v>
      </c>
      <c r="F93" s="19">
        <v>28</v>
      </c>
      <c r="G93" s="19">
        <v>10</v>
      </c>
      <c r="H93" s="19">
        <v>7</v>
      </c>
      <c r="I93" s="19">
        <v>3</v>
      </c>
      <c r="J93" s="113"/>
    </row>
    <row r="94" spans="1:10" s="17" customFormat="1" ht="12" customHeight="1" x14ac:dyDescent="0.2">
      <c r="A94" s="240" t="s">
        <v>86</v>
      </c>
      <c r="B94" s="240"/>
      <c r="C94" s="19">
        <v>115</v>
      </c>
      <c r="D94" s="19">
        <v>111</v>
      </c>
      <c r="E94" s="19">
        <v>60</v>
      </c>
      <c r="F94" s="19">
        <v>51</v>
      </c>
      <c r="G94" s="19">
        <v>4</v>
      </c>
      <c r="H94" s="19">
        <v>2</v>
      </c>
      <c r="I94" s="19">
        <v>2</v>
      </c>
      <c r="J94" s="113"/>
    </row>
    <row r="95" spans="1:10" s="17" customFormat="1" ht="12" customHeight="1" x14ac:dyDescent="0.2">
      <c r="A95" s="240" t="s">
        <v>87</v>
      </c>
      <c r="B95" s="240"/>
      <c r="C95" s="19">
        <v>4338</v>
      </c>
      <c r="D95" s="19">
        <v>3138</v>
      </c>
      <c r="E95" s="19">
        <v>1489</v>
      </c>
      <c r="F95" s="19">
        <v>1649</v>
      </c>
      <c r="G95" s="19">
        <v>1200</v>
      </c>
      <c r="H95" s="19">
        <v>630</v>
      </c>
      <c r="I95" s="19">
        <v>570</v>
      </c>
      <c r="J95" s="113"/>
    </row>
    <row r="96" spans="1:10" s="17" customFormat="1" ht="12" customHeight="1" x14ac:dyDescent="0.2">
      <c r="A96" s="240" t="s">
        <v>88</v>
      </c>
      <c r="B96" s="240"/>
      <c r="C96" s="19">
        <v>2000</v>
      </c>
      <c r="D96" s="19">
        <v>1779</v>
      </c>
      <c r="E96" s="19">
        <v>823</v>
      </c>
      <c r="F96" s="19">
        <v>956</v>
      </c>
      <c r="G96" s="19">
        <v>221</v>
      </c>
      <c r="H96" s="19">
        <v>119</v>
      </c>
      <c r="I96" s="19">
        <v>102</v>
      </c>
      <c r="J96" s="113"/>
    </row>
    <row r="97" spans="1:10" s="17" customFormat="1" ht="12" customHeight="1" x14ac:dyDescent="0.2">
      <c r="A97" s="240" t="s">
        <v>89</v>
      </c>
      <c r="B97" s="240"/>
      <c r="C97" s="19">
        <v>857</v>
      </c>
      <c r="D97" s="19">
        <v>715</v>
      </c>
      <c r="E97" s="19">
        <v>337</v>
      </c>
      <c r="F97" s="19">
        <v>378</v>
      </c>
      <c r="G97" s="19">
        <v>142</v>
      </c>
      <c r="H97" s="19">
        <v>69</v>
      </c>
      <c r="I97" s="19">
        <v>73</v>
      </c>
      <c r="J97" s="113"/>
    </row>
    <row r="98" spans="1:10" s="17" customFormat="1" ht="12" customHeight="1" x14ac:dyDescent="0.2">
      <c r="A98" s="240" t="s">
        <v>90</v>
      </c>
      <c r="B98" s="240"/>
      <c r="C98" s="19">
        <v>1315</v>
      </c>
      <c r="D98" s="19">
        <v>1128</v>
      </c>
      <c r="E98" s="19">
        <v>562</v>
      </c>
      <c r="F98" s="19">
        <v>566</v>
      </c>
      <c r="G98" s="19">
        <v>187</v>
      </c>
      <c r="H98" s="19">
        <v>99</v>
      </c>
      <c r="I98" s="19">
        <v>88</v>
      </c>
      <c r="J98" s="113"/>
    </row>
    <row r="99" spans="1:10" s="17" customFormat="1" ht="12" customHeight="1" x14ac:dyDescent="0.2">
      <c r="A99" s="240" t="s">
        <v>91</v>
      </c>
      <c r="B99" s="240"/>
      <c r="C99" s="19">
        <v>517</v>
      </c>
      <c r="D99" s="19">
        <v>447</v>
      </c>
      <c r="E99" s="19">
        <v>218</v>
      </c>
      <c r="F99" s="19">
        <v>229</v>
      </c>
      <c r="G99" s="19">
        <v>70</v>
      </c>
      <c r="H99" s="19">
        <v>38</v>
      </c>
      <c r="I99" s="19">
        <v>32</v>
      </c>
      <c r="J99" s="113"/>
    </row>
    <row r="100" spans="1:10" s="17" customFormat="1" ht="12" customHeight="1" x14ac:dyDescent="0.2">
      <c r="A100" s="240" t="s">
        <v>92</v>
      </c>
      <c r="B100" s="240"/>
      <c r="C100" s="19">
        <v>479</v>
      </c>
      <c r="D100" s="19">
        <v>328</v>
      </c>
      <c r="E100" s="19">
        <v>156</v>
      </c>
      <c r="F100" s="19">
        <v>172</v>
      </c>
      <c r="G100" s="19">
        <v>151</v>
      </c>
      <c r="H100" s="19">
        <v>88</v>
      </c>
      <c r="I100" s="19">
        <v>63</v>
      </c>
      <c r="J100" s="113"/>
    </row>
    <row r="101" spans="1:10" s="17" customFormat="1" ht="12" customHeight="1" x14ac:dyDescent="0.2">
      <c r="A101" s="240" t="s">
        <v>93</v>
      </c>
      <c r="B101" s="240"/>
      <c r="C101" s="19">
        <v>1149</v>
      </c>
      <c r="D101" s="19">
        <v>962</v>
      </c>
      <c r="E101" s="19">
        <v>452</v>
      </c>
      <c r="F101" s="19">
        <v>510</v>
      </c>
      <c r="G101" s="19">
        <v>187</v>
      </c>
      <c r="H101" s="19">
        <v>101</v>
      </c>
      <c r="I101" s="19">
        <v>86</v>
      </c>
      <c r="J101" s="113"/>
    </row>
    <row r="102" spans="1:10" s="17" customFormat="1" ht="12" customHeight="1" x14ac:dyDescent="0.2">
      <c r="A102" s="240" t="s">
        <v>94</v>
      </c>
      <c r="B102" s="240"/>
      <c r="C102" s="19">
        <v>1676</v>
      </c>
      <c r="D102" s="19">
        <v>1020</v>
      </c>
      <c r="E102" s="19">
        <v>469</v>
      </c>
      <c r="F102" s="19">
        <v>551</v>
      </c>
      <c r="G102" s="19">
        <v>656</v>
      </c>
      <c r="H102" s="19">
        <v>357</v>
      </c>
      <c r="I102" s="19">
        <v>299</v>
      </c>
      <c r="J102" s="113"/>
    </row>
    <row r="103" spans="1:10" s="17" customFormat="1" ht="12" customHeight="1" x14ac:dyDescent="0.2">
      <c r="A103" s="240" t="s">
        <v>95</v>
      </c>
      <c r="B103" s="240"/>
      <c r="C103" s="19">
        <v>55151</v>
      </c>
      <c r="D103" s="19">
        <v>34034</v>
      </c>
      <c r="E103" s="19">
        <v>15311</v>
      </c>
      <c r="F103" s="19">
        <v>18723</v>
      </c>
      <c r="G103" s="19">
        <v>21117</v>
      </c>
      <c r="H103" s="19">
        <v>10929</v>
      </c>
      <c r="I103" s="19">
        <v>10188</v>
      </c>
      <c r="J103" s="113"/>
    </row>
    <row r="104" spans="1:10" s="17" customFormat="1" ht="12" customHeight="1" x14ac:dyDescent="0.2">
      <c r="A104" s="240" t="s">
        <v>96</v>
      </c>
      <c r="B104" s="240"/>
      <c r="C104" s="19">
        <v>1450</v>
      </c>
      <c r="D104" s="19">
        <v>1144</v>
      </c>
      <c r="E104" s="19">
        <v>511</v>
      </c>
      <c r="F104" s="19">
        <v>633</v>
      </c>
      <c r="G104" s="19">
        <v>306</v>
      </c>
      <c r="H104" s="19">
        <v>171</v>
      </c>
      <c r="I104" s="19">
        <v>135</v>
      </c>
      <c r="J104" s="113"/>
    </row>
    <row r="105" spans="1:10" s="17" customFormat="1" ht="12" customHeight="1" x14ac:dyDescent="0.2">
      <c r="A105" s="240" t="s">
        <v>97</v>
      </c>
      <c r="B105" s="240"/>
      <c r="C105" s="19">
        <v>1246</v>
      </c>
      <c r="D105" s="19">
        <v>1012</v>
      </c>
      <c r="E105" s="19">
        <v>480</v>
      </c>
      <c r="F105" s="19">
        <v>532</v>
      </c>
      <c r="G105" s="19">
        <v>234</v>
      </c>
      <c r="H105" s="19">
        <v>129</v>
      </c>
      <c r="I105" s="19">
        <v>105</v>
      </c>
      <c r="J105" s="113"/>
    </row>
    <row r="106" spans="1:10" s="17" customFormat="1" ht="12" customHeight="1" x14ac:dyDescent="0.2">
      <c r="A106" s="240" t="s">
        <v>98</v>
      </c>
      <c r="B106" s="240"/>
      <c r="C106" s="19">
        <v>542</v>
      </c>
      <c r="D106" s="19">
        <v>396</v>
      </c>
      <c r="E106" s="19">
        <v>192</v>
      </c>
      <c r="F106" s="19">
        <v>204</v>
      </c>
      <c r="G106" s="19">
        <v>146</v>
      </c>
      <c r="H106" s="19">
        <v>81</v>
      </c>
      <c r="I106" s="19">
        <v>65</v>
      </c>
      <c r="J106" s="113"/>
    </row>
    <row r="107" spans="1:10" s="17" customFormat="1" ht="12" customHeight="1" x14ac:dyDescent="0.2">
      <c r="A107" s="240" t="s">
        <v>99</v>
      </c>
      <c r="B107" s="240"/>
      <c r="C107" s="19">
        <v>5886</v>
      </c>
      <c r="D107" s="19">
        <v>3548</v>
      </c>
      <c r="E107" s="19">
        <v>1565</v>
      </c>
      <c r="F107" s="19">
        <v>1983</v>
      </c>
      <c r="G107" s="19">
        <v>2338</v>
      </c>
      <c r="H107" s="19">
        <v>1147</v>
      </c>
      <c r="I107" s="19">
        <v>1191</v>
      </c>
      <c r="J107" s="113"/>
    </row>
    <row r="108" spans="1:10" s="17" customFormat="1" ht="12" customHeight="1" x14ac:dyDescent="0.2">
      <c r="A108" s="240" t="s">
        <v>100</v>
      </c>
      <c r="B108" s="240"/>
      <c r="C108" s="19">
        <v>1325</v>
      </c>
      <c r="D108" s="19">
        <v>999</v>
      </c>
      <c r="E108" s="19">
        <v>477</v>
      </c>
      <c r="F108" s="19">
        <v>522</v>
      </c>
      <c r="G108" s="19">
        <v>326</v>
      </c>
      <c r="H108" s="19">
        <v>189</v>
      </c>
      <c r="I108" s="19">
        <v>137</v>
      </c>
      <c r="J108" s="113"/>
    </row>
    <row r="109" spans="1:10" s="17" customFormat="1" ht="12" customHeight="1" x14ac:dyDescent="0.2">
      <c r="A109" s="240" t="s">
        <v>101</v>
      </c>
      <c r="B109" s="240"/>
      <c r="C109" s="19">
        <v>1658</v>
      </c>
      <c r="D109" s="19">
        <v>1094</v>
      </c>
      <c r="E109" s="19">
        <v>495</v>
      </c>
      <c r="F109" s="19">
        <v>599</v>
      </c>
      <c r="G109" s="19">
        <v>564</v>
      </c>
      <c r="H109" s="19">
        <v>300</v>
      </c>
      <c r="I109" s="19">
        <v>264</v>
      </c>
      <c r="J109" s="113"/>
    </row>
    <row r="110" spans="1:10" s="17" customFormat="1" ht="12" customHeight="1" x14ac:dyDescent="0.2">
      <c r="A110" s="240" t="s">
        <v>102</v>
      </c>
      <c r="B110" s="240"/>
      <c r="C110" s="19">
        <v>1254</v>
      </c>
      <c r="D110" s="19">
        <v>1065</v>
      </c>
      <c r="E110" s="19">
        <v>530</v>
      </c>
      <c r="F110" s="19">
        <v>535</v>
      </c>
      <c r="G110" s="19">
        <v>189</v>
      </c>
      <c r="H110" s="19">
        <v>99</v>
      </c>
      <c r="I110" s="19">
        <v>90</v>
      </c>
      <c r="J110" s="113"/>
    </row>
    <row r="111" spans="1:10" s="17" customFormat="1" ht="12" customHeight="1" x14ac:dyDescent="0.2">
      <c r="A111" s="240" t="s">
        <v>103</v>
      </c>
      <c r="B111" s="240"/>
      <c r="C111" s="19">
        <v>269</v>
      </c>
      <c r="D111" s="19">
        <v>240</v>
      </c>
      <c r="E111" s="19">
        <v>111</v>
      </c>
      <c r="F111" s="19">
        <v>129</v>
      </c>
      <c r="G111" s="19">
        <v>29</v>
      </c>
      <c r="H111" s="19">
        <v>17</v>
      </c>
      <c r="I111" s="19">
        <v>12</v>
      </c>
      <c r="J111" s="113"/>
    </row>
    <row r="112" spans="1:10" s="17" customFormat="1" ht="12" customHeight="1" x14ac:dyDescent="0.2">
      <c r="A112" s="240" t="s">
        <v>338</v>
      </c>
      <c r="B112" s="240"/>
      <c r="C112" s="19">
        <v>4318</v>
      </c>
      <c r="D112" s="19">
        <v>3329</v>
      </c>
      <c r="E112" s="19">
        <v>1622</v>
      </c>
      <c r="F112" s="19">
        <v>1707</v>
      </c>
      <c r="G112" s="19">
        <v>989</v>
      </c>
      <c r="H112" s="19">
        <v>661</v>
      </c>
      <c r="I112" s="19">
        <v>328</v>
      </c>
      <c r="J112" s="113"/>
    </row>
    <row r="113" spans="1:10" s="17" customFormat="1" ht="12" customHeight="1" x14ac:dyDescent="0.2">
      <c r="A113" s="240" t="s">
        <v>104</v>
      </c>
      <c r="B113" s="240"/>
      <c r="C113" s="19">
        <v>886</v>
      </c>
      <c r="D113" s="19">
        <v>726</v>
      </c>
      <c r="E113" s="19">
        <v>348</v>
      </c>
      <c r="F113" s="19">
        <v>378</v>
      </c>
      <c r="G113" s="19">
        <v>160</v>
      </c>
      <c r="H113" s="19">
        <v>81</v>
      </c>
      <c r="I113" s="19">
        <v>79</v>
      </c>
      <c r="J113" s="113"/>
    </row>
    <row r="114" spans="1:10" s="17" customFormat="1" ht="12" customHeight="1" x14ac:dyDescent="0.2">
      <c r="A114" s="240" t="s">
        <v>105</v>
      </c>
      <c r="B114" s="240"/>
      <c r="C114" s="19">
        <v>726</v>
      </c>
      <c r="D114" s="19">
        <v>442</v>
      </c>
      <c r="E114" s="19">
        <v>207</v>
      </c>
      <c r="F114" s="19">
        <v>235</v>
      </c>
      <c r="G114" s="19">
        <v>284</v>
      </c>
      <c r="H114" s="19">
        <v>158</v>
      </c>
      <c r="I114" s="19">
        <v>126</v>
      </c>
      <c r="J114" s="113"/>
    </row>
    <row r="115" spans="1:10" s="17" customFormat="1" ht="12" customHeight="1" x14ac:dyDescent="0.2">
      <c r="A115" s="240" t="s">
        <v>106</v>
      </c>
      <c r="B115" s="240"/>
      <c r="C115" s="19">
        <v>730</v>
      </c>
      <c r="D115" s="19">
        <v>612</v>
      </c>
      <c r="E115" s="19">
        <v>272</v>
      </c>
      <c r="F115" s="19">
        <v>340</v>
      </c>
      <c r="G115" s="19">
        <v>118</v>
      </c>
      <c r="H115" s="19">
        <v>76</v>
      </c>
      <c r="I115" s="19">
        <v>42</v>
      </c>
      <c r="J115" s="113"/>
    </row>
    <row r="116" spans="1:10" s="17" customFormat="1" ht="12" customHeight="1" x14ac:dyDescent="0.2">
      <c r="A116" s="240" t="s">
        <v>107</v>
      </c>
      <c r="B116" s="240"/>
      <c r="C116" s="19">
        <v>330</v>
      </c>
      <c r="D116" s="19">
        <v>287</v>
      </c>
      <c r="E116" s="19">
        <v>140</v>
      </c>
      <c r="F116" s="19">
        <v>147</v>
      </c>
      <c r="G116" s="19">
        <v>43</v>
      </c>
      <c r="H116" s="19">
        <v>19</v>
      </c>
      <c r="I116" s="19">
        <v>24</v>
      </c>
      <c r="J116" s="113"/>
    </row>
    <row r="117" spans="1:10" s="17" customFormat="1" ht="12" customHeight="1" x14ac:dyDescent="0.2">
      <c r="A117" s="240" t="s">
        <v>108</v>
      </c>
      <c r="B117" s="240"/>
      <c r="C117" s="19">
        <v>811</v>
      </c>
      <c r="D117" s="19">
        <v>735</v>
      </c>
      <c r="E117" s="19">
        <v>330</v>
      </c>
      <c r="F117" s="19">
        <v>405</v>
      </c>
      <c r="G117" s="19">
        <v>76</v>
      </c>
      <c r="H117" s="19">
        <v>42</v>
      </c>
      <c r="I117" s="19">
        <v>34</v>
      </c>
      <c r="J117" s="113"/>
    </row>
    <row r="118" spans="1:10" s="17" customFormat="1" ht="12" customHeight="1" x14ac:dyDescent="0.2">
      <c r="A118" s="240" t="s">
        <v>109</v>
      </c>
      <c r="B118" s="240"/>
      <c r="C118" s="19">
        <v>1383</v>
      </c>
      <c r="D118" s="19">
        <v>1147</v>
      </c>
      <c r="E118" s="19">
        <v>536</v>
      </c>
      <c r="F118" s="19">
        <v>611</v>
      </c>
      <c r="G118" s="19">
        <v>236</v>
      </c>
      <c r="H118" s="19">
        <v>119</v>
      </c>
      <c r="I118" s="19">
        <v>117</v>
      </c>
      <c r="J118" s="113"/>
    </row>
    <row r="119" spans="1:10" s="17" customFormat="1" ht="12" customHeight="1" x14ac:dyDescent="0.2">
      <c r="A119" s="240" t="s">
        <v>110</v>
      </c>
      <c r="B119" s="240"/>
      <c r="C119" s="19">
        <v>3654</v>
      </c>
      <c r="D119" s="19">
        <v>1747</v>
      </c>
      <c r="E119" s="19">
        <v>789</v>
      </c>
      <c r="F119" s="19">
        <v>958</v>
      </c>
      <c r="G119" s="19">
        <v>1907</v>
      </c>
      <c r="H119" s="19">
        <v>1054</v>
      </c>
      <c r="I119" s="19">
        <v>853</v>
      </c>
      <c r="J119" s="113"/>
    </row>
    <row r="120" spans="1:10" s="17" customFormat="1" ht="12" customHeight="1" x14ac:dyDescent="0.2">
      <c r="A120" s="240" t="s">
        <v>111</v>
      </c>
      <c r="B120" s="240"/>
      <c r="C120" s="19">
        <v>1741</v>
      </c>
      <c r="D120" s="19">
        <v>1510</v>
      </c>
      <c r="E120" s="19">
        <v>736</v>
      </c>
      <c r="F120" s="19">
        <v>774</v>
      </c>
      <c r="G120" s="19">
        <v>231</v>
      </c>
      <c r="H120" s="19">
        <v>122</v>
      </c>
      <c r="I120" s="19">
        <v>109</v>
      </c>
      <c r="J120" s="113"/>
    </row>
    <row r="121" spans="1:10" s="17" customFormat="1" ht="12" customHeight="1" x14ac:dyDescent="0.2">
      <c r="A121" s="240" t="s">
        <v>112</v>
      </c>
      <c r="B121" s="240"/>
      <c r="C121" s="19">
        <v>776</v>
      </c>
      <c r="D121" s="19">
        <v>568</v>
      </c>
      <c r="E121" s="19">
        <v>258</v>
      </c>
      <c r="F121" s="19">
        <v>310</v>
      </c>
      <c r="G121" s="19">
        <v>208</v>
      </c>
      <c r="H121" s="19">
        <v>115</v>
      </c>
      <c r="I121" s="19">
        <v>93</v>
      </c>
      <c r="J121" s="113"/>
    </row>
    <row r="122" spans="1:10" s="17" customFormat="1" ht="12" customHeight="1" x14ac:dyDescent="0.2">
      <c r="A122" s="240" t="s">
        <v>113</v>
      </c>
      <c r="B122" s="240"/>
      <c r="C122" s="19">
        <v>1494</v>
      </c>
      <c r="D122" s="19">
        <v>1169</v>
      </c>
      <c r="E122" s="19">
        <v>570</v>
      </c>
      <c r="F122" s="19">
        <v>599</v>
      </c>
      <c r="G122" s="19">
        <v>325</v>
      </c>
      <c r="H122" s="19">
        <v>174</v>
      </c>
      <c r="I122" s="19">
        <v>151</v>
      </c>
      <c r="J122" s="113"/>
    </row>
    <row r="123" spans="1:10" s="17" customFormat="1" ht="12" customHeight="1" x14ac:dyDescent="0.2">
      <c r="A123" s="240" t="s">
        <v>114</v>
      </c>
      <c r="B123" s="240"/>
      <c r="C123" s="19">
        <v>1320</v>
      </c>
      <c r="D123" s="19">
        <v>1061</v>
      </c>
      <c r="E123" s="19">
        <v>486</v>
      </c>
      <c r="F123" s="19">
        <v>575</v>
      </c>
      <c r="G123" s="19">
        <v>259</v>
      </c>
      <c r="H123" s="19">
        <v>151</v>
      </c>
      <c r="I123" s="19">
        <v>108</v>
      </c>
      <c r="J123" s="113"/>
    </row>
    <row r="124" spans="1:10" s="17" customFormat="1" ht="12" customHeight="1" x14ac:dyDescent="0.2">
      <c r="A124" s="240" t="s">
        <v>116</v>
      </c>
      <c r="B124" s="240"/>
      <c r="C124" s="19">
        <v>728</v>
      </c>
      <c r="D124" s="19">
        <v>617</v>
      </c>
      <c r="E124" s="19">
        <v>309</v>
      </c>
      <c r="F124" s="19">
        <v>308</v>
      </c>
      <c r="G124" s="19">
        <v>111</v>
      </c>
      <c r="H124" s="19">
        <v>58</v>
      </c>
      <c r="I124" s="19">
        <v>53</v>
      </c>
      <c r="J124" s="113"/>
    </row>
    <row r="125" spans="1:10" s="17" customFormat="1" ht="12" customHeight="1" x14ac:dyDescent="0.2">
      <c r="A125" s="240" t="s">
        <v>117</v>
      </c>
      <c r="B125" s="240"/>
      <c r="C125" s="19">
        <v>2111</v>
      </c>
      <c r="D125" s="19">
        <v>1454</v>
      </c>
      <c r="E125" s="19">
        <v>658</v>
      </c>
      <c r="F125" s="19">
        <v>796</v>
      </c>
      <c r="G125" s="19">
        <v>657</v>
      </c>
      <c r="H125" s="19">
        <v>365</v>
      </c>
      <c r="I125" s="19">
        <v>292</v>
      </c>
      <c r="J125" s="113"/>
    </row>
    <row r="126" spans="1:10" s="17" customFormat="1" ht="12" customHeight="1" x14ac:dyDescent="0.2">
      <c r="A126" s="240" t="s">
        <v>118</v>
      </c>
      <c r="B126" s="240"/>
      <c r="C126" s="19">
        <v>671</v>
      </c>
      <c r="D126" s="19">
        <v>542</v>
      </c>
      <c r="E126" s="19">
        <v>251</v>
      </c>
      <c r="F126" s="19">
        <v>291</v>
      </c>
      <c r="G126" s="19">
        <v>129</v>
      </c>
      <c r="H126" s="19">
        <v>76</v>
      </c>
      <c r="I126" s="19">
        <v>53</v>
      </c>
      <c r="J126" s="113"/>
    </row>
    <row r="127" spans="1:10" s="17" customFormat="1" ht="12" customHeight="1" x14ac:dyDescent="0.2">
      <c r="A127" s="240" t="s">
        <v>120</v>
      </c>
      <c r="B127" s="240"/>
      <c r="C127" s="19">
        <v>1852</v>
      </c>
      <c r="D127" s="19">
        <v>1678</v>
      </c>
      <c r="E127" s="19">
        <v>810</v>
      </c>
      <c r="F127" s="19">
        <v>868</v>
      </c>
      <c r="G127" s="19">
        <v>174</v>
      </c>
      <c r="H127" s="19">
        <v>110</v>
      </c>
      <c r="I127" s="19">
        <v>64</v>
      </c>
      <c r="J127" s="113"/>
    </row>
    <row r="128" spans="1:10" s="17" customFormat="1" ht="12" customHeight="1" x14ac:dyDescent="0.2">
      <c r="A128" s="240" t="s">
        <v>121</v>
      </c>
      <c r="B128" s="240"/>
      <c r="C128" s="19">
        <v>1709</v>
      </c>
      <c r="D128" s="19">
        <v>1128</v>
      </c>
      <c r="E128" s="19">
        <v>505</v>
      </c>
      <c r="F128" s="19">
        <v>623</v>
      </c>
      <c r="G128" s="19">
        <v>581</v>
      </c>
      <c r="H128" s="19">
        <v>268</v>
      </c>
      <c r="I128" s="19">
        <v>313</v>
      </c>
      <c r="J128" s="113"/>
    </row>
    <row r="129" spans="1:10" s="17" customFormat="1" ht="12" customHeight="1" x14ac:dyDescent="0.2">
      <c r="A129" s="240" t="s">
        <v>122</v>
      </c>
      <c r="B129" s="240"/>
      <c r="C129" s="19">
        <v>3034</v>
      </c>
      <c r="D129" s="19">
        <v>2182</v>
      </c>
      <c r="E129" s="19">
        <v>1033</v>
      </c>
      <c r="F129" s="19">
        <v>1149</v>
      </c>
      <c r="G129" s="19">
        <v>852</v>
      </c>
      <c r="H129" s="19">
        <v>461</v>
      </c>
      <c r="I129" s="19">
        <v>391</v>
      </c>
      <c r="J129" s="113"/>
    </row>
    <row r="130" spans="1:10" s="17" customFormat="1" ht="12" customHeight="1" x14ac:dyDescent="0.2">
      <c r="A130" s="240" t="s">
        <v>123</v>
      </c>
      <c r="B130" s="240"/>
      <c r="C130" s="19">
        <v>629</v>
      </c>
      <c r="D130" s="19">
        <v>585</v>
      </c>
      <c r="E130" s="19">
        <v>277</v>
      </c>
      <c r="F130" s="19">
        <v>308</v>
      </c>
      <c r="G130" s="19">
        <v>44</v>
      </c>
      <c r="H130" s="19">
        <v>21</v>
      </c>
      <c r="I130" s="19">
        <v>23</v>
      </c>
      <c r="J130" s="113"/>
    </row>
    <row r="131" spans="1:10" s="17" customFormat="1" ht="12" customHeight="1" x14ac:dyDescent="0.2">
      <c r="A131" s="240" t="s">
        <v>124</v>
      </c>
      <c r="B131" s="240"/>
      <c r="C131" s="19">
        <v>575</v>
      </c>
      <c r="D131" s="19">
        <v>462</v>
      </c>
      <c r="E131" s="19">
        <v>222</v>
      </c>
      <c r="F131" s="19">
        <v>240</v>
      </c>
      <c r="G131" s="19">
        <v>113</v>
      </c>
      <c r="H131" s="19">
        <v>60</v>
      </c>
      <c r="I131" s="19">
        <v>53</v>
      </c>
      <c r="J131" s="113"/>
    </row>
    <row r="132" spans="1:10" s="17" customFormat="1" ht="12" customHeight="1" x14ac:dyDescent="0.2">
      <c r="A132" s="240" t="s">
        <v>125</v>
      </c>
      <c r="B132" s="240"/>
      <c r="C132" s="19">
        <v>1917</v>
      </c>
      <c r="D132" s="19">
        <v>1441</v>
      </c>
      <c r="E132" s="19">
        <v>660</v>
      </c>
      <c r="F132" s="19">
        <v>781</v>
      </c>
      <c r="G132" s="19">
        <v>476</v>
      </c>
      <c r="H132" s="19">
        <v>270</v>
      </c>
      <c r="I132" s="19">
        <v>206</v>
      </c>
      <c r="J132" s="113"/>
    </row>
    <row r="133" spans="1:10" s="17" customFormat="1" ht="12" customHeight="1" x14ac:dyDescent="0.2">
      <c r="A133" s="244" t="s">
        <v>126</v>
      </c>
      <c r="B133" s="244"/>
      <c r="C133" s="25">
        <v>360</v>
      </c>
      <c r="D133" s="25">
        <v>210</v>
      </c>
      <c r="E133" s="25">
        <v>102</v>
      </c>
      <c r="F133" s="25">
        <v>108</v>
      </c>
      <c r="G133" s="25">
        <v>150</v>
      </c>
      <c r="H133" s="25">
        <v>83</v>
      </c>
      <c r="I133" s="25">
        <v>67</v>
      </c>
      <c r="J133" s="113"/>
    </row>
    <row r="134" spans="1:10" s="17" customFormat="1" ht="12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113"/>
    </row>
    <row r="135" spans="1:10" s="17" customFormat="1" ht="12" customHeight="1" x14ac:dyDescent="0.2">
      <c r="A135" s="243" t="s">
        <v>127</v>
      </c>
      <c r="B135" s="243"/>
      <c r="C135" s="16">
        <f t="shared" ref="C135:I135" si="44">SUM(C136:C164)</f>
        <v>62275</v>
      </c>
      <c r="D135" s="16">
        <f t="shared" si="44"/>
        <v>47255</v>
      </c>
      <c r="E135" s="16">
        <f t="shared" si="44"/>
        <v>21868</v>
      </c>
      <c r="F135" s="16">
        <f t="shared" si="44"/>
        <v>25387</v>
      </c>
      <c r="G135" s="16">
        <f t="shared" si="44"/>
        <v>15020</v>
      </c>
      <c r="H135" s="16">
        <f t="shared" si="44"/>
        <v>7891</v>
      </c>
      <c r="I135" s="16">
        <f t="shared" si="44"/>
        <v>7129</v>
      </c>
      <c r="J135" s="113"/>
    </row>
    <row r="136" spans="1:10" s="17" customFormat="1" ht="12" customHeight="1" x14ac:dyDescent="0.2">
      <c r="A136" s="240" t="s">
        <v>128</v>
      </c>
      <c r="B136" s="240"/>
      <c r="C136" s="19">
        <v>5453</v>
      </c>
      <c r="D136" s="19">
        <v>3899</v>
      </c>
      <c r="E136" s="19">
        <v>1743</v>
      </c>
      <c r="F136" s="19">
        <v>2156</v>
      </c>
      <c r="G136" s="19">
        <v>1554</v>
      </c>
      <c r="H136" s="19">
        <v>792</v>
      </c>
      <c r="I136" s="19">
        <v>762</v>
      </c>
      <c r="J136" s="113"/>
    </row>
    <row r="137" spans="1:10" s="17" customFormat="1" ht="12" customHeight="1" x14ac:dyDescent="0.2">
      <c r="A137" s="240" t="s">
        <v>129</v>
      </c>
      <c r="B137" s="240"/>
      <c r="C137" s="19">
        <v>201</v>
      </c>
      <c r="D137" s="19">
        <v>190</v>
      </c>
      <c r="E137" s="19">
        <v>93</v>
      </c>
      <c r="F137" s="19">
        <v>97</v>
      </c>
      <c r="G137" s="19">
        <v>11</v>
      </c>
      <c r="H137" s="19">
        <v>4</v>
      </c>
      <c r="I137" s="19">
        <v>7</v>
      </c>
      <c r="J137" s="113"/>
    </row>
    <row r="138" spans="1:10" s="17" customFormat="1" ht="12" customHeight="1" x14ac:dyDescent="0.2">
      <c r="A138" s="240" t="s">
        <v>130</v>
      </c>
      <c r="B138" s="240"/>
      <c r="C138" s="19">
        <v>525</v>
      </c>
      <c r="D138" s="19">
        <v>441</v>
      </c>
      <c r="E138" s="19">
        <v>211</v>
      </c>
      <c r="F138" s="19">
        <v>230</v>
      </c>
      <c r="G138" s="19">
        <v>84</v>
      </c>
      <c r="H138" s="19">
        <v>43</v>
      </c>
      <c r="I138" s="19">
        <v>41</v>
      </c>
      <c r="J138" s="113"/>
    </row>
    <row r="139" spans="1:10" s="17" customFormat="1" ht="12" customHeight="1" x14ac:dyDescent="0.2">
      <c r="A139" s="240" t="s">
        <v>131</v>
      </c>
      <c r="B139" s="240"/>
      <c r="C139" s="19">
        <v>1852</v>
      </c>
      <c r="D139" s="19">
        <v>1483</v>
      </c>
      <c r="E139" s="19">
        <v>713</v>
      </c>
      <c r="F139" s="19">
        <v>770</v>
      </c>
      <c r="G139" s="19">
        <v>369</v>
      </c>
      <c r="H139" s="19">
        <v>194</v>
      </c>
      <c r="I139" s="19">
        <v>175</v>
      </c>
      <c r="J139" s="113"/>
    </row>
    <row r="140" spans="1:10" s="17" customFormat="1" ht="12" customHeight="1" x14ac:dyDescent="0.2">
      <c r="A140" s="240" t="s">
        <v>133</v>
      </c>
      <c r="B140" s="240"/>
      <c r="C140" s="19">
        <v>697</v>
      </c>
      <c r="D140" s="19">
        <v>651</v>
      </c>
      <c r="E140" s="19">
        <v>302</v>
      </c>
      <c r="F140" s="19">
        <v>349</v>
      </c>
      <c r="G140" s="19">
        <v>46</v>
      </c>
      <c r="H140" s="19">
        <v>21</v>
      </c>
      <c r="I140" s="19">
        <v>25</v>
      </c>
      <c r="J140" s="113"/>
    </row>
    <row r="141" spans="1:10" s="17" customFormat="1" ht="12" customHeight="1" x14ac:dyDescent="0.2">
      <c r="A141" s="240" t="s">
        <v>134</v>
      </c>
      <c r="B141" s="240"/>
      <c r="C141" s="19">
        <v>1166</v>
      </c>
      <c r="D141" s="19">
        <v>1058</v>
      </c>
      <c r="E141" s="19">
        <v>502</v>
      </c>
      <c r="F141" s="19">
        <v>556</v>
      </c>
      <c r="G141" s="19">
        <v>108</v>
      </c>
      <c r="H141" s="19">
        <v>59</v>
      </c>
      <c r="I141" s="19">
        <v>49</v>
      </c>
      <c r="J141" s="113"/>
    </row>
    <row r="142" spans="1:10" s="17" customFormat="1" ht="12" customHeight="1" x14ac:dyDescent="0.2">
      <c r="A142" s="240" t="s">
        <v>136</v>
      </c>
      <c r="B142" s="240"/>
      <c r="C142" s="19">
        <v>12</v>
      </c>
      <c r="D142" s="19">
        <v>11</v>
      </c>
      <c r="E142" s="19">
        <v>7</v>
      </c>
      <c r="F142" s="19">
        <v>4</v>
      </c>
      <c r="G142" s="19">
        <v>1</v>
      </c>
      <c r="H142" s="19">
        <v>1</v>
      </c>
      <c r="I142" s="19">
        <v>0</v>
      </c>
      <c r="J142" s="113"/>
    </row>
    <row r="143" spans="1:10" s="17" customFormat="1" ht="12" customHeight="1" x14ac:dyDescent="0.2">
      <c r="A143" s="240" t="s">
        <v>137</v>
      </c>
      <c r="B143" s="240"/>
      <c r="C143" s="19">
        <v>2890</v>
      </c>
      <c r="D143" s="19">
        <v>2471</v>
      </c>
      <c r="E143" s="19">
        <v>1209</v>
      </c>
      <c r="F143" s="19">
        <v>1262</v>
      </c>
      <c r="G143" s="19">
        <v>419</v>
      </c>
      <c r="H143" s="19">
        <v>230</v>
      </c>
      <c r="I143" s="19">
        <v>189</v>
      </c>
      <c r="J143" s="113"/>
    </row>
    <row r="144" spans="1:10" s="17" customFormat="1" ht="12" customHeight="1" x14ac:dyDescent="0.2">
      <c r="A144" s="240" t="s">
        <v>138</v>
      </c>
      <c r="B144" s="240"/>
      <c r="C144" s="19">
        <v>106</v>
      </c>
      <c r="D144" s="19">
        <v>104</v>
      </c>
      <c r="E144" s="19">
        <v>52</v>
      </c>
      <c r="F144" s="19">
        <v>52</v>
      </c>
      <c r="G144" s="19">
        <v>2</v>
      </c>
      <c r="H144" s="19">
        <v>1</v>
      </c>
      <c r="I144" s="19">
        <v>1</v>
      </c>
      <c r="J144" s="113"/>
    </row>
    <row r="145" spans="1:10" s="111" customFormat="1" ht="12" customHeight="1" x14ac:dyDescent="0.2">
      <c r="A145" s="298" t="s">
        <v>339</v>
      </c>
      <c r="B145" s="298"/>
      <c r="C145" s="19">
        <v>4950</v>
      </c>
      <c r="D145" s="19">
        <v>3945</v>
      </c>
      <c r="E145" s="19">
        <v>1838</v>
      </c>
      <c r="F145" s="19">
        <v>2107</v>
      </c>
      <c r="G145" s="19">
        <v>1005</v>
      </c>
      <c r="H145" s="19">
        <v>549</v>
      </c>
      <c r="I145" s="19">
        <v>456</v>
      </c>
      <c r="J145" s="113"/>
    </row>
    <row r="146" spans="1:10" s="17" customFormat="1" ht="12" customHeight="1" x14ac:dyDescent="0.2">
      <c r="A146" s="240" t="s">
        <v>140</v>
      </c>
      <c r="B146" s="240"/>
      <c r="C146" s="19">
        <v>4384</v>
      </c>
      <c r="D146" s="19">
        <v>3647</v>
      </c>
      <c r="E146" s="19">
        <v>1736</v>
      </c>
      <c r="F146" s="19">
        <v>1911</v>
      </c>
      <c r="G146" s="19">
        <v>737</v>
      </c>
      <c r="H146" s="19">
        <v>408</v>
      </c>
      <c r="I146" s="19">
        <v>329</v>
      </c>
      <c r="J146" s="113"/>
    </row>
    <row r="147" spans="1:10" s="17" customFormat="1" ht="12" customHeight="1" x14ac:dyDescent="0.2">
      <c r="A147" s="240" t="s">
        <v>141</v>
      </c>
      <c r="B147" s="240"/>
      <c r="C147" s="19">
        <v>34</v>
      </c>
      <c r="D147" s="19">
        <v>34</v>
      </c>
      <c r="E147" s="19">
        <v>20</v>
      </c>
      <c r="F147" s="19">
        <v>14</v>
      </c>
      <c r="G147" s="19">
        <v>0</v>
      </c>
      <c r="H147" s="19">
        <v>0</v>
      </c>
      <c r="I147" s="19">
        <v>0</v>
      </c>
      <c r="J147" s="113"/>
    </row>
    <row r="148" spans="1:10" s="17" customFormat="1" ht="12" customHeight="1" x14ac:dyDescent="0.2">
      <c r="A148" s="240" t="s">
        <v>143</v>
      </c>
      <c r="B148" s="240"/>
      <c r="C148" s="19">
        <v>334</v>
      </c>
      <c r="D148" s="19">
        <v>294</v>
      </c>
      <c r="E148" s="19">
        <v>149</v>
      </c>
      <c r="F148" s="19">
        <v>145</v>
      </c>
      <c r="G148" s="19">
        <v>40</v>
      </c>
      <c r="H148" s="19">
        <v>24</v>
      </c>
      <c r="I148" s="19">
        <v>16</v>
      </c>
      <c r="J148" s="113"/>
    </row>
    <row r="149" spans="1:10" s="17" customFormat="1" ht="12" customHeight="1" x14ac:dyDescent="0.2">
      <c r="A149" s="240" t="s">
        <v>144</v>
      </c>
      <c r="B149" s="240"/>
      <c r="C149" s="19">
        <v>1211</v>
      </c>
      <c r="D149" s="19">
        <v>934</v>
      </c>
      <c r="E149" s="19">
        <v>441</v>
      </c>
      <c r="F149" s="19">
        <v>493</v>
      </c>
      <c r="G149" s="19">
        <v>277</v>
      </c>
      <c r="H149" s="19">
        <v>159</v>
      </c>
      <c r="I149" s="19">
        <v>118</v>
      </c>
      <c r="J149" s="113"/>
    </row>
    <row r="150" spans="1:10" s="17" customFormat="1" ht="12" customHeight="1" x14ac:dyDescent="0.2">
      <c r="A150" s="240" t="s">
        <v>145</v>
      </c>
      <c r="B150" s="240"/>
      <c r="C150" s="19">
        <v>15303</v>
      </c>
      <c r="D150" s="19">
        <v>9971</v>
      </c>
      <c r="E150" s="19">
        <v>4448</v>
      </c>
      <c r="F150" s="19">
        <v>5523</v>
      </c>
      <c r="G150" s="19">
        <v>5332</v>
      </c>
      <c r="H150" s="19">
        <v>2720</v>
      </c>
      <c r="I150" s="19">
        <v>2612</v>
      </c>
      <c r="J150" s="113"/>
    </row>
    <row r="151" spans="1:10" s="17" customFormat="1" ht="12" customHeight="1" x14ac:dyDescent="0.2">
      <c r="A151" s="240" t="s">
        <v>146</v>
      </c>
      <c r="B151" s="240"/>
      <c r="C151" s="19">
        <v>6372</v>
      </c>
      <c r="D151" s="19">
        <v>4974</v>
      </c>
      <c r="E151" s="19">
        <v>2398</v>
      </c>
      <c r="F151" s="19">
        <v>2576</v>
      </c>
      <c r="G151" s="19">
        <v>1398</v>
      </c>
      <c r="H151" s="19">
        <v>775</v>
      </c>
      <c r="I151" s="19">
        <v>623</v>
      </c>
      <c r="J151" s="113"/>
    </row>
    <row r="152" spans="1:10" s="17" customFormat="1" ht="12" customHeight="1" x14ac:dyDescent="0.2">
      <c r="A152" s="240" t="s">
        <v>148</v>
      </c>
      <c r="B152" s="240"/>
      <c r="C152" s="19">
        <v>212</v>
      </c>
      <c r="D152" s="19">
        <v>192</v>
      </c>
      <c r="E152" s="19">
        <v>90</v>
      </c>
      <c r="F152" s="19">
        <v>102</v>
      </c>
      <c r="G152" s="19">
        <v>20</v>
      </c>
      <c r="H152" s="19">
        <v>15</v>
      </c>
      <c r="I152" s="19">
        <v>5</v>
      </c>
      <c r="J152" s="113"/>
    </row>
    <row r="153" spans="1:10" s="17" customFormat="1" ht="12" customHeight="1" x14ac:dyDescent="0.2">
      <c r="A153" s="240" t="s">
        <v>149</v>
      </c>
      <c r="B153" s="240"/>
      <c r="C153" s="19">
        <v>7090</v>
      </c>
      <c r="D153" s="19">
        <v>5507</v>
      </c>
      <c r="E153" s="19">
        <v>2446</v>
      </c>
      <c r="F153" s="19">
        <v>3061</v>
      </c>
      <c r="G153" s="19">
        <v>1583</v>
      </c>
      <c r="H153" s="19">
        <v>820</v>
      </c>
      <c r="I153" s="19">
        <v>763</v>
      </c>
      <c r="J153" s="113"/>
    </row>
    <row r="154" spans="1:10" s="17" customFormat="1" ht="12" customHeight="1" x14ac:dyDescent="0.2">
      <c r="A154" s="240" t="s">
        <v>150</v>
      </c>
      <c r="B154" s="240"/>
      <c r="C154" s="19">
        <v>53</v>
      </c>
      <c r="D154" s="19">
        <v>49</v>
      </c>
      <c r="E154" s="19">
        <v>29</v>
      </c>
      <c r="F154" s="19">
        <v>20</v>
      </c>
      <c r="G154" s="19">
        <v>4</v>
      </c>
      <c r="H154" s="19">
        <v>1</v>
      </c>
      <c r="I154" s="19">
        <v>3</v>
      </c>
      <c r="J154" s="113"/>
    </row>
    <row r="155" spans="1:10" s="17" customFormat="1" ht="12" customHeight="1" x14ac:dyDescent="0.2">
      <c r="A155" s="240" t="s">
        <v>151</v>
      </c>
      <c r="B155" s="240"/>
      <c r="C155" s="19">
        <v>2797</v>
      </c>
      <c r="D155" s="19">
        <v>2049</v>
      </c>
      <c r="E155" s="19">
        <v>899</v>
      </c>
      <c r="F155" s="19">
        <v>1150</v>
      </c>
      <c r="G155" s="19">
        <v>748</v>
      </c>
      <c r="H155" s="19">
        <v>391</v>
      </c>
      <c r="I155" s="19">
        <v>357</v>
      </c>
      <c r="J155" s="113"/>
    </row>
    <row r="156" spans="1:10" s="17" customFormat="1" ht="12" customHeight="1" x14ac:dyDescent="0.2">
      <c r="A156" s="240" t="s">
        <v>152</v>
      </c>
      <c r="B156" s="240"/>
      <c r="C156" s="19">
        <v>273</v>
      </c>
      <c r="D156" s="19">
        <v>260</v>
      </c>
      <c r="E156" s="19">
        <v>129</v>
      </c>
      <c r="F156" s="19">
        <v>131</v>
      </c>
      <c r="G156" s="19">
        <v>13</v>
      </c>
      <c r="H156" s="19">
        <v>6</v>
      </c>
      <c r="I156" s="19">
        <v>7</v>
      </c>
      <c r="J156" s="113"/>
    </row>
    <row r="157" spans="1:10" s="17" customFormat="1" ht="12" customHeight="1" x14ac:dyDescent="0.2">
      <c r="A157" s="240" t="s">
        <v>153</v>
      </c>
      <c r="B157" s="240"/>
      <c r="C157" s="19">
        <v>753</v>
      </c>
      <c r="D157" s="19">
        <v>600</v>
      </c>
      <c r="E157" s="19">
        <v>282</v>
      </c>
      <c r="F157" s="19">
        <v>318</v>
      </c>
      <c r="G157" s="19">
        <v>153</v>
      </c>
      <c r="H157" s="19">
        <v>73</v>
      </c>
      <c r="I157" s="19">
        <v>80</v>
      </c>
      <c r="J157" s="113"/>
    </row>
    <row r="158" spans="1:10" s="17" customFormat="1" ht="12" customHeight="1" x14ac:dyDescent="0.2">
      <c r="A158" s="240" t="s">
        <v>155</v>
      </c>
      <c r="B158" s="240"/>
      <c r="C158" s="19">
        <v>664</v>
      </c>
      <c r="D158" s="19">
        <v>490</v>
      </c>
      <c r="E158" s="19">
        <v>249</v>
      </c>
      <c r="F158" s="19">
        <v>241</v>
      </c>
      <c r="G158" s="19">
        <v>174</v>
      </c>
      <c r="H158" s="19">
        <v>90</v>
      </c>
      <c r="I158" s="19">
        <v>84</v>
      </c>
      <c r="J158" s="113"/>
    </row>
    <row r="159" spans="1:10" s="17" customFormat="1" ht="12" customHeight="1" x14ac:dyDescent="0.2">
      <c r="A159" s="240" t="s">
        <v>158</v>
      </c>
      <c r="B159" s="240"/>
      <c r="C159" s="19">
        <v>95</v>
      </c>
      <c r="D159" s="19">
        <v>91</v>
      </c>
      <c r="E159" s="19">
        <v>47</v>
      </c>
      <c r="F159" s="19">
        <v>44</v>
      </c>
      <c r="G159" s="19">
        <v>4</v>
      </c>
      <c r="H159" s="19">
        <v>0</v>
      </c>
      <c r="I159" s="19">
        <v>4</v>
      </c>
      <c r="J159" s="113"/>
    </row>
    <row r="160" spans="1:10" s="17" customFormat="1" ht="12" customHeight="1" x14ac:dyDescent="0.2">
      <c r="A160" s="240" t="s">
        <v>159</v>
      </c>
      <c r="B160" s="240"/>
      <c r="C160" s="19">
        <v>749</v>
      </c>
      <c r="D160" s="19">
        <v>644</v>
      </c>
      <c r="E160" s="19">
        <v>303</v>
      </c>
      <c r="F160" s="19">
        <v>341</v>
      </c>
      <c r="G160" s="19">
        <v>105</v>
      </c>
      <c r="H160" s="19">
        <v>64</v>
      </c>
      <c r="I160" s="19">
        <v>41</v>
      </c>
      <c r="J160" s="113"/>
    </row>
    <row r="161" spans="1:10" s="17" customFormat="1" ht="12" customHeight="1" x14ac:dyDescent="0.2">
      <c r="A161" s="240" t="s">
        <v>160</v>
      </c>
      <c r="B161" s="240"/>
      <c r="C161" s="19">
        <v>2659</v>
      </c>
      <c r="D161" s="19">
        <v>1978</v>
      </c>
      <c r="E161" s="19">
        <v>922</v>
      </c>
      <c r="F161" s="19">
        <v>1056</v>
      </c>
      <c r="G161" s="19">
        <v>681</v>
      </c>
      <c r="H161" s="19">
        <v>364</v>
      </c>
      <c r="I161" s="19">
        <v>317</v>
      </c>
      <c r="J161" s="113"/>
    </row>
    <row r="162" spans="1:10" s="17" customFormat="1" ht="12" customHeight="1" x14ac:dyDescent="0.2">
      <c r="A162" s="240" t="s">
        <v>161</v>
      </c>
      <c r="B162" s="240"/>
      <c r="C162" s="19">
        <v>57</v>
      </c>
      <c r="D162" s="19">
        <v>54</v>
      </c>
      <c r="E162" s="19">
        <v>23</v>
      </c>
      <c r="F162" s="19">
        <v>31</v>
      </c>
      <c r="G162" s="19">
        <v>3</v>
      </c>
      <c r="H162" s="19">
        <v>3</v>
      </c>
      <c r="I162" s="19">
        <v>0</v>
      </c>
      <c r="J162" s="113"/>
    </row>
    <row r="163" spans="1:10" s="17" customFormat="1" ht="12" customHeight="1" x14ac:dyDescent="0.2">
      <c r="A163" s="240" t="s">
        <v>162</v>
      </c>
      <c r="B163" s="240"/>
      <c r="C163" s="19">
        <v>1091</v>
      </c>
      <c r="D163" s="19">
        <v>959</v>
      </c>
      <c r="E163" s="19">
        <v>458</v>
      </c>
      <c r="F163" s="19">
        <v>501</v>
      </c>
      <c r="G163" s="19">
        <v>132</v>
      </c>
      <c r="H163" s="19">
        <v>77</v>
      </c>
      <c r="I163" s="19">
        <v>55</v>
      </c>
      <c r="J163" s="113"/>
    </row>
    <row r="164" spans="1:10" s="17" customFormat="1" ht="12" customHeight="1" x14ac:dyDescent="0.2">
      <c r="A164" s="242" t="s">
        <v>164</v>
      </c>
      <c r="B164" s="242"/>
      <c r="C164" s="25">
        <v>292</v>
      </c>
      <c r="D164" s="25">
        <v>275</v>
      </c>
      <c r="E164" s="25">
        <v>129</v>
      </c>
      <c r="F164" s="25">
        <v>146</v>
      </c>
      <c r="G164" s="25">
        <v>17</v>
      </c>
      <c r="H164" s="25">
        <v>7</v>
      </c>
      <c r="I164" s="25">
        <v>10</v>
      </c>
      <c r="J164" s="113"/>
    </row>
    <row r="165" spans="1:10" s="17" customFormat="1" ht="12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113"/>
    </row>
    <row r="166" spans="1:10" s="17" customFormat="1" ht="12" customHeight="1" x14ac:dyDescent="0.2">
      <c r="A166" s="243" t="s">
        <v>165</v>
      </c>
      <c r="B166" s="243"/>
      <c r="C166" s="16">
        <f t="shared" ref="C166:I166" si="45">SUM(C167:C174)</f>
        <v>5795</v>
      </c>
      <c r="D166" s="16">
        <f t="shared" si="45"/>
        <v>5189</v>
      </c>
      <c r="E166" s="16">
        <f t="shared" si="45"/>
        <v>2530</v>
      </c>
      <c r="F166" s="16">
        <f t="shared" si="45"/>
        <v>2659</v>
      </c>
      <c r="G166" s="16">
        <f t="shared" si="45"/>
        <v>606</v>
      </c>
      <c r="H166" s="16">
        <f t="shared" si="45"/>
        <v>351</v>
      </c>
      <c r="I166" s="16">
        <f t="shared" si="45"/>
        <v>255</v>
      </c>
      <c r="J166" s="113"/>
    </row>
    <row r="167" spans="1:10" s="17" customFormat="1" ht="12" customHeight="1" x14ac:dyDescent="0.2">
      <c r="A167" s="240" t="s">
        <v>166</v>
      </c>
      <c r="B167" s="240"/>
      <c r="C167" s="19">
        <v>1426</v>
      </c>
      <c r="D167" s="19">
        <v>1304</v>
      </c>
      <c r="E167" s="19">
        <v>633</v>
      </c>
      <c r="F167" s="19">
        <v>671</v>
      </c>
      <c r="G167" s="19">
        <v>122</v>
      </c>
      <c r="H167" s="19">
        <v>60</v>
      </c>
      <c r="I167" s="19">
        <v>62</v>
      </c>
      <c r="J167" s="113"/>
    </row>
    <row r="168" spans="1:10" s="17" customFormat="1" ht="12" customHeight="1" x14ac:dyDescent="0.2">
      <c r="A168" s="240" t="s">
        <v>167</v>
      </c>
      <c r="B168" s="240"/>
      <c r="C168" s="19">
        <v>50</v>
      </c>
      <c r="D168" s="19">
        <v>46</v>
      </c>
      <c r="E168" s="19">
        <v>27</v>
      </c>
      <c r="F168" s="19">
        <v>19</v>
      </c>
      <c r="G168" s="19">
        <v>4</v>
      </c>
      <c r="H168" s="19">
        <v>2</v>
      </c>
      <c r="I168" s="19">
        <v>2</v>
      </c>
      <c r="J168" s="113"/>
    </row>
    <row r="169" spans="1:10" s="17" customFormat="1" ht="12" customHeight="1" x14ac:dyDescent="0.2">
      <c r="A169" s="240" t="s">
        <v>168</v>
      </c>
      <c r="B169" s="240"/>
      <c r="C169" s="19">
        <v>45</v>
      </c>
      <c r="D169" s="19">
        <v>42</v>
      </c>
      <c r="E169" s="19">
        <v>25</v>
      </c>
      <c r="F169" s="19">
        <v>17</v>
      </c>
      <c r="G169" s="19">
        <v>3</v>
      </c>
      <c r="H169" s="19">
        <v>2</v>
      </c>
      <c r="I169" s="19">
        <v>1</v>
      </c>
      <c r="J169" s="113"/>
    </row>
    <row r="170" spans="1:10" s="17" customFormat="1" ht="12" customHeight="1" x14ac:dyDescent="0.2">
      <c r="A170" s="240" t="s">
        <v>169</v>
      </c>
      <c r="B170" s="240"/>
      <c r="C170" s="19">
        <v>58</v>
      </c>
      <c r="D170" s="19">
        <v>52</v>
      </c>
      <c r="E170" s="19">
        <v>28</v>
      </c>
      <c r="F170" s="19">
        <v>24</v>
      </c>
      <c r="G170" s="19">
        <v>6</v>
      </c>
      <c r="H170" s="19">
        <v>3</v>
      </c>
      <c r="I170" s="19">
        <v>3</v>
      </c>
      <c r="J170" s="113"/>
    </row>
    <row r="171" spans="1:10" s="17" customFormat="1" ht="12" customHeight="1" x14ac:dyDescent="0.2">
      <c r="A171" s="240" t="s">
        <v>170</v>
      </c>
      <c r="B171" s="240"/>
      <c r="C171" s="19">
        <v>1174</v>
      </c>
      <c r="D171" s="19">
        <v>1010</v>
      </c>
      <c r="E171" s="19">
        <v>493</v>
      </c>
      <c r="F171" s="19">
        <v>517</v>
      </c>
      <c r="G171" s="19">
        <v>164</v>
      </c>
      <c r="H171" s="19">
        <v>97</v>
      </c>
      <c r="I171" s="19">
        <v>67</v>
      </c>
      <c r="J171" s="113"/>
    </row>
    <row r="172" spans="1:10" s="17" customFormat="1" ht="12" customHeight="1" x14ac:dyDescent="0.2">
      <c r="A172" s="240" t="s">
        <v>171</v>
      </c>
      <c r="B172" s="240"/>
      <c r="C172" s="19">
        <v>529</v>
      </c>
      <c r="D172" s="19">
        <v>496</v>
      </c>
      <c r="E172" s="19">
        <v>243</v>
      </c>
      <c r="F172" s="19">
        <v>253</v>
      </c>
      <c r="G172" s="19">
        <v>33</v>
      </c>
      <c r="H172" s="19">
        <v>28</v>
      </c>
      <c r="I172" s="19">
        <v>5</v>
      </c>
      <c r="J172" s="113"/>
    </row>
    <row r="173" spans="1:10" s="17" customFormat="1" ht="12" customHeight="1" x14ac:dyDescent="0.2">
      <c r="A173" s="240" t="s">
        <v>172</v>
      </c>
      <c r="B173" s="240"/>
      <c r="C173" s="19">
        <v>49</v>
      </c>
      <c r="D173" s="19">
        <v>43</v>
      </c>
      <c r="E173" s="19">
        <v>20</v>
      </c>
      <c r="F173" s="19">
        <v>23</v>
      </c>
      <c r="G173" s="19">
        <v>6</v>
      </c>
      <c r="H173" s="19">
        <v>5</v>
      </c>
      <c r="I173" s="19">
        <v>1</v>
      </c>
      <c r="J173" s="113"/>
    </row>
    <row r="174" spans="1:10" s="17" customFormat="1" ht="12" customHeight="1" x14ac:dyDescent="0.2">
      <c r="A174" s="242" t="s">
        <v>173</v>
      </c>
      <c r="B174" s="242"/>
      <c r="C174" s="25">
        <v>2464</v>
      </c>
      <c r="D174" s="25">
        <v>2196</v>
      </c>
      <c r="E174" s="25">
        <v>1061</v>
      </c>
      <c r="F174" s="25">
        <v>1135</v>
      </c>
      <c r="G174" s="25">
        <v>268</v>
      </c>
      <c r="H174" s="25">
        <v>154</v>
      </c>
      <c r="I174" s="25">
        <v>114</v>
      </c>
      <c r="J174" s="113"/>
    </row>
    <row r="175" spans="1:10" s="17" customFormat="1" ht="12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113"/>
    </row>
    <row r="176" spans="1:10" s="17" customFormat="1" ht="12" customHeight="1" x14ac:dyDescent="0.2">
      <c r="A176" s="243" t="s">
        <v>174</v>
      </c>
      <c r="B176" s="243"/>
      <c r="C176" s="16">
        <f t="shared" ref="C176:I176" si="46">SUM(C177:C193)</f>
        <v>48871</v>
      </c>
      <c r="D176" s="16">
        <f t="shared" si="46"/>
        <v>36145</v>
      </c>
      <c r="E176" s="16">
        <f t="shared" si="46"/>
        <v>17024</v>
      </c>
      <c r="F176" s="16">
        <f t="shared" si="46"/>
        <v>19121</v>
      </c>
      <c r="G176" s="16">
        <f t="shared" si="46"/>
        <v>12726</v>
      </c>
      <c r="H176" s="16">
        <f t="shared" si="46"/>
        <v>6732</v>
      </c>
      <c r="I176" s="16">
        <f t="shared" si="46"/>
        <v>5994</v>
      </c>
      <c r="J176" s="113"/>
    </row>
    <row r="177" spans="1:10" s="17" customFormat="1" ht="12" customHeight="1" x14ac:dyDescent="0.2">
      <c r="A177" s="240" t="s">
        <v>175</v>
      </c>
      <c r="B177" s="240"/>
      <c r="C177" s="19">
        <v>4380</v>
      </c>
      <c r="D177" s="19">
        <v>3119</v>
      </c>
      <c r="E177" s="19">
        <v>1484</v>
      </c>
      <c r="F177" s="19">
        <v>1635</v>
      </c>
      <c r="G177" s="19">
        <v>1261</v>
      </c>
      <c r="H177" s="19">
        <v>696</v>
      </c>
      <c r="I177" s="19">
        <v>565</v>
      </c>
      <c r="J177" s="113"/>
    </row>
    <row r="178" spans="1:10" s="17" customFormat="1" ht="12" customHeight="1" x14ac:dyDescent="0.2">
      <c r="A178" s="240" t="s">
        <v>176</v>
      </c>
      <c r="B178" s="240"/>
      <c r="C178" s="19">
        <v>17544</v>
      </c>
      <c r="D178" s="19">
        <v>12417</v>
      </c>
      <c r="E178" s="19">
        <v>5654</v>
      </c>
      <c r="F178" s="19">
        <v>6763</v>
      </c>
      <c r="G178" s="19">
        <v>5127</v>
      </c>
      <c r="H178" s="19">
        <v>2607</v>
      </c>
      <c r="I178" s="19">
        <v>2520</v>
      </c>
      <c r="J178" s="113"/>
    </row>
    <row r="179" spans="1:10" s="17" customFormat="1" ht="12" customHeight="1" x14ac:dyDescent="0.2">
      <c r="A179" s="240" t="s">
        <v>177</v>
      </c>
      <c r="B179" s="240"/>
      <c r="C179" s="19">
        <v>2401</v>
      </c>
      <c r="D179" s="19">
        <v>1535</v>
      </c>
      <c r="E179" s="19">
        <v>776</v>
      </c>
      <c r="F179" s="19">
        <v>759</v>
      </c>
      <c r="G179" s="19">
        <v>866</v>
      </c>
      <c r="H179" s="19">
        <v>469</v>
      </c>
      <c r="I179" s="19">
        <v>397</v>
      </c>
      <c r="J179" s="113"/>
    </row>
    <row r="180" spans="1:10" s="17" customFormat="1" ht="12" customHeight="1" x14ac:dyDescent="0.2">
      <c r="A180" s="240" t="s">
        <v>178</v>
      </c>
      <c r="B180" s="240"/>
      <c r="C180" s="19">
        <v>2697</v>
      </c>
      <c r="D180" s="19">
        <v>2205</v>
      </c>
      <c r="E180" s="19">
        <v>1092</v>
      </c>
      <c r="F180" s="19">
        <v>1113</v>
      </c>
      <c r="G180" s="19">
        <v>492</v>
      </c>
      <c r="H180" s="19">
        <v>280</v>
      </c>
      <c r="I180" s="19">
        <v>212</v>
      </c>
      <c r="J180" s="113"/>
    </row>
    <row r="181" spans="1:10" s="17" customFormat="1" ht="12" customHeight="1" x14ac:dyDescent="0.2">
      <c r="A181" s="240" t="s">
        <v>179</v>
      </c>
      <c r="B181" s="240"/>
      <c r="C181" s="19">
        <v>8364</v>
      </c>
      <c r="D181" s="19">
        <v>6088</v>
      </c>
      <c r="E181" s="19">
        <v>2821</v>
      </c>
      <c r="F181" s="19">
        <v>3267</v>
      </c>
      <c r="G181" s="19">
        <v>2276</v>
      </c>
      <c r="H181" s="19">
        <v>1178</v>
      </c>
      <c r="I181" s="19">
        <v>1098</v>
      </c>
      <c r="J181" s="113"/>
    </row>
    <row r="182" spans="1:10" s="17" customFormat="1" ht="12" customHeight="1" x14ac:dyDescent="0.2">
      <c r="A182" s="240" t="s">
        <v>180</v>
      </c>
      <c r="B182" s="240"/>
      <c r="C182" s="19">
        <v>705</v>
      </c>
      <c r="D182" s="19">
        <v>612</v>
      </c>
      <c r="E182" s="19">
        <v>290</v>
      </c>
      <c r="F182" s="19">
        <v>322</v>
      </c>
      <c r="G182" s="19">
        <v>93</v>
      </c>
      <c r="H182" s="19">
        <v>62</v>
      </c>
      <c r="I182" s="19">
        <v>31</v>
      </c>
      <c r="J182" s="113"/>
    </row>
    <row r="183" spans="1:10" s="17" customFormat="1" ht="12" customHeight="1" x14ac:dyDescent="0.2">
      <c r="A183" s="240" t="s">
        <v>181</v>
      </c>
      <c r="B183" s="240"/>
      <c r="C183" s="19">
        <v>677</v>
      </c>
      <c r="D183" s="19">
        <v>580</v>
      </c>
      <c r="E183" s="19">
        <v>277</v>
      </c>
      <c r="F183" s="19">
        <v>303</v>
      </c>
      <c r="G183" s="19">
        <v>97</v>
      </c>
      <c r="H183" s="19">
        <v>50</v>
      </c>
      <c r="I183" s="19">
        <v>47</v>
      </c>
      <c r="J183" s="113"/>
    </row>
    <row r="184" spans="1:10" s="17" customFormat="1" ht="12" customHeight="1" x14ac:dyDescent="0.2">
      <c r="A184" s="240" t="s">
        <v>182</v>
      </c>
      <c r="B184" s="240"/>
      <c r="C184" s="19">
        <v>770</v>
      </c>
      <c r="D184" s="19">
        <v>644</v>
      </c>
      <c r="E184" s="19">
        <v>304</v>
      </c>
      <c r="F184" s="19">
        <v>340</v>
      </c>
      <c r="G184" s="19">
        <v>126</v>
      </c>
      <c r="H184" s="19">
        <v>70</v>
      </c>
      <c r="I184" s="19">
        <v>56</v>
      </c>
      <c r="J184" s="113"/>
    </row>
    <row r="185" spans="1:10" s="17" customFormat="1" ht="12" customHeight="1" x14ac:dyDescent="0.2">
      <c r="A185" s="240" t="s">
        <v>183</v>
      </c>
      <c r="B185" s="240"/>
      <c r="C185" s="19">
        <v>384</v>
      </c>
      <c r="D185" s="19">
        <v>353</v>
      </c>
      <c r="E185" s="19">
        <v>190</v>
      </c>
      <c r="F185" s="19">
        <v>163</v>
      </c>
      <c r="G185" s="19">
        <v>31</v>
      </c>
      <c r="H185" s="19">
        <v>16</v>
      </c>
      <c r="I185" s="19">
        <v>15</v>
      </c>
      <c r="J185" s="113"/>
    </row>
    <row r="186" spans="1:10" s="17" customFormat="1" ht="12" customHeight="1" x14ac:dyDescent="0.2">
      <c r="A186" s="240" t="s">
        <v>184</v>
      </c>
      <c r="B186" s="240"/>
      <c r="C186" s="19">
        <v>1362</v>
      </c>
      <c r="D186" s="19">
        <v>1147</v>
      </c>
      <c r="E186" s="19">
        <v>532</v>
      </c>
      <c r="F186" s="19">
        <v>615</v>
      </c>
      <c r="G186" s="19">
        <v>215</v>
      </c>
      <c r="H186" s="19">
        <v>119</v>
      </c>
      <c r="I186" s="19">
        <v>96</v>
      </c>
      <c r="J186" s="113"/>
    </row>
    <row r="187" spans="1:10" s="17" customFormat="1" ht="12" customHeight="1" x14ac:dyDescent="0.2">
      <c r="A187" s="240" t="s">
        <v>186</v>
      </c>
      <c r="B187" s="240"/>
      <c r="C187" s="19">
        <v>106</v>
      </c>
      <c r="D187" s="19">
        <v>92</v>
      </c>
      <c r="E187" s="19">
        <v>43</v>
      </c>
      <c r="F187" s="19">
        <v>49</v>
      </c>
      <c r="G187" s="19">
        <v>14</v>
      </c>
      <c r="H187" s="19">
        <v>9</v>
      </c>
      <c r="I187" s="19">
        <v>5</v>
      </c>
      <c r="J187" s="113"/>
    </row>
    <row r="188" spans="1:10" s="17" customFormat="1" ht="12" customHeight="1" x14ac:dyDescent="0.2">
      <c r="A188" s="240" t="s">
        <v>187</v>
      </c>
      <c r="B188" s="240"/>
      <c r="C188" s="19">
        <v>2725</v>
      </c>
      <c r="D188" s="19">
        <v>2143</v>
      </c>
      <c r="E188" s="19">
        <v>1022</v>
      </c>
      <c r="F188" s="19">
        <v>1121</v>
      </c>
      <c r="G188" s="19">
        <v>582</v>
      </c>
      <c r="H188" s="19">
        <v>318</v>
      </c>
      <c r="I188" s="19">
        <v>264</v>
      </c>
      <c r="J188" s="113"/>
    </row>
    <row r="189" spans="1:10" s="17" customFormat="1" ht="12" customHeight="1" x14ac:dyDescent="0.2">
      <c r="A189" s="240" t="s">
        <v>188</v>
      </c>
      <c r="B189" s="240"/>
      <c r="C189" s="19">
        <v>579</v>
      </c>
      <c r="D189" s="19">
        <v>527</v>
      </c>
      <c r="E189" s="19">
        <v>257</v>
      </c>
      <c r="F189" s="19">
        <v>270</v>
      </c>
      <c r="G189" s="19">
        <v>52</v>
      </c>
      <c r="H189" s="19">
        <v>28</v>
      </c>
      <c r="I189" s="19">
        <v>24</v>
      </c>
      <c r="J189" s="113"/>
    </row>
    <row r="190" spans="1:10" s="17" customFormat="1" ht="12" customHeight="1" x14ac:dyDescent="0.2">
      <c r="A190" s="240" t="s">
        <v>189</v>
      </c>
      <c r="B190" s="240"/>
      <c r="C190" s="19">
        <v>588</v>
      </c>
      <c r="D190" s="19">
        <v>526</v>
      </c>
      <c r="E190" s="19">
        <v>259</v>
      </c>
      <c r="F190" s="19">
        <v>267</v>
      </c>
      <c r="G190" s="19">
        <v>62</v>
      </c>
      <c r="H190" s="19">
        <v>33</v>
      </c>
      <c r="I190" s="19">
        <v>29</v>
      </c>
      <c r="J190" s="113"/>
    </row>
    <row r="191" spans="1:10" s="17" customFormat="1" ht="12" customHeight="1" x14ac:dyDescent="0.2">
      <c r="A191" s="240" t="s">
        <v>190</v>
      </c>
      <c r="B191" s="240"/>
      <c r="C191" s="19">
        <v>2264</v>
      </c>
      <c r="D191" s="19">
        <v>1618</v>
      </c>
      <c r="E191" s="19">
        <v>792</v>
      </c>
      <c r="F191" s="19">
        <v>826</v>
      </c>
      <c r="G191" s="19">
        <v>646</v>
      </c>
      <c r="H191" s="19">
        <v>356</v>
      </c>
      <c r="I191" s="19">
        <v>290</v>
      </c>
      <c r="J191" s="113"/>
    </row>
    <row r="192" spans="1:10" s="17" customFormat="1" ht="12" customHeight="1" x14ac:dyDescent="0.2">
      <c r="A192" s="240" t="s">
        <v>191</v>
      </c>
      <c r="B192" s="240"/>
      <c r="C192" s="19">
        <v>214</v>
      </c>
      <c r="D192" s="19">
        <v>198</v>
      </c>
      <c r="E192" s="19">
        <v>103</v>
      </c>
      <c r="F192" s="19">
        <v>95</v>
      </c>
      <c r="G192" s="19">
        <v>16</v>
      </c>
      <c r="H192" s="19">
        <v>10</v>
      </c>
      <c r="I192" s="19">
        <v>6</v>
      </c>
      <c r="J192" s="113"/>
    </row>
    <row r="193" spans="1:10" s="17" customFormat="1" ht="12" customHeight="1" x14ac:dyDescent="0.2">
      <c r="A193" s="242" t="s">
        <v>192</v>
      </c>
      <c r="B193" s="242"/>
      <c r="C193" s="25">
        <v>3111</v>
      </c>
      <c r="D193" s="25">
        <v>2341</v>
      </c>
      <c r="E193" s="25">
        <v>1128</v>
      </c>
      <c r="F193" s="25">
        <v>1213</v>
      </c>
      <c r="G193" s="25">
        <v>770</v>
      </c>
      <c r="H193" s="25">
        <v>431</v>
      </c>
      <c r="I193" s="25">
        <v>339</v>
      </c>
      <c r="J193" s="113"/>
    </row>
    <row r="194" spans="1:10" s="17" customFormat="1" ht="12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113"/>
    </row>
    <row r="195" spans="1:10" s="17" customFormat="1" ht="12" customHeight="1" x14ac:dyDescent="0.2">
      <c r="A195" s="243" t="s">
        <v>193</v>
      </c>
      <c r="B195" s="243"/>
      <c r="C195" s="16">
        <f t="shared" ref="C195:I195" si="47">SUM(C196:C201)</f>
        <v>12559</v>
      </c>
      <c r="D195" s="16">
        <f t="shared" si="47"/>
        <v>8773</v>
      </c>
      <c r="E195" s="16">
        <f t="shared" si="47"/>
        <v>4214</v>
      </c>
      <c r="F195" s="16">
        <f t="shared" si="47"/>
        <v>4559</v>
      </c>
      <c r="G195" s="16">
        <f t="shared" si="47"/>
        <v>3786</v>
      </c>
      <c r="H195" s="16">
        <f t="shared" si="47"/>
        <v>2153</v>
      </c>
      <c r="I195" s="16">
        <f t="shared" si="47"/>
        <v>1633</v>
      </c>
      <c r="J195" s="113"/>
    </row>
    <row r="196" spans="1:10" s="17" customFormat="1" ht="12" customHeight="1" x14ac:dyDescent="0.2">
      <c r="A196" s="240" t="s">
        <v>194</v>
      </c>
      <c r="B196" s="240"/>
      <c r="C196" s="19">
        <v>6026</v>
      </c>
      <c r="D196" s="19">
        <v>3876</v>
      </c>
      <c r="E196" s="19">
        <v>1867</v>
      </c>
      <c r="F196" s="19">
        <v>2009</v>
      </c>
      <c r="G196" s="19">
        <v>2150</v>
      </c>
      <c r="H196" s="19">
        <v>1184</v>
      </c>
      <c r="I196" s="19">
        <v>966</v>
      </c>
      <c r="J196" s="113"/>
    </row>
    <row r="197" spans="1:10" s="17" customFormat="1" ht="12" customHeight="1" x14ac:dyDescent="0.2">
      <c r="A197" s="240" t="s">
        <v>195</v>
      </c>
      <c r="B197" s="240"/>
      <c r="C197" s="19">
        <v>2638</v>
      </c>
      <c r="D197" s="19">
        <v>2183</v>
      </c>
      <c r="E197" s="19">
        <v>1028</v>
      </c>
      <c r="F197" s="19">
        <v>1155</v>
      </c>
      <c r="G197" s="19">
        <v>455</v>
      </c>
      <c r="H197" s="19">
        <v>274</v>
      </c>
      <c r="I197" s="19">
        <v>181</v>
      </c>
      <c r="J197" s="113"/>
    </row>
    <row r="198" spans="1:10" s="17" customFormat="1" ht="12" customHeight="1" x14ac:dyDescent="0.2">
      <c r="A198" s="240" t="s">
        <v>196</v>
      </c>
      <c r="B198" s="240"/>
      <c r="C198" s="19">
        <v>640</v>
      </c>
      <c r="D198" s="19">
        <v>416</v>
      </c>
      <c r="E198" s="19">
        <v>198</v>
      </c>
      <c r="F198" s="19">
        <v>218</v>
      </c>
      <c r="G198" s="19">
        <v>224</v>
      </c>
      <c r="H198" s="19">
        <v>133</v>
      </c>
      <c r="I198" s="19">
        <v>91</v>
      </c>
      <c r="J198" s="113"/>
    </row>
    <row r="199" spans="1:10" s="17" customFormat="1" ht="12" customHeight="1" x14ac:dyDescent="0.2">
      <c r="A199" s="240" t="s">
        <v>197</v>
      </c>
      <c r="B199" s="240"/>
      <c r="C199" s="19">
        <v>549</v>
      </c>
      <c r="D199" s="19">
        <v>423</v>
      </c>
      <c r="E199" s="19">
        <v>200</v>
      </c>
      <c r="F199" s="19">
        <v>223</v>
      </c>
      <c r="G199" s="19">
        <v>126</v>
      </c>
      <c r="H199" s="19">
        <v>77</v>
      </c>
      <c r="I199" s="19">
        <v>49</v>
      </c>
      <c r="J199" s="113"/>
    </row>
    <row r="200" spans="1:10" s="17" customFormat="1" ht="12" customHeight="1" x14ac:dyDescent="0.2">
      <c r="A200" s="240" t="s">
        <v>198</v>
      </c>
      <c r="B200" s="240"/>
      <c r="C200" s="19">
        <v>1674</v>
      </c>
      <c r="D200" s="19">
        <v>1192</v>
      </c>
      <c r="E200" s="19">
        <v>576</v>
      </c>
      <c r="F200" s="19">
        <v>616</v>
      </c>
      <c r="G200" s="19">
        <v>482</v>
      </c>
      <c r="H200" s="19">
        <v>281</v>
      </c>
      <c r="I200" s="19">
        <v>201</v>
      </c>
      <c r="J200" s="113"/>
    </row>
    <row r="201" spans="1:10" s="17" customFormat="1" ht="12" customHeight="1" x14ac:dyDescent="0.2">
      <c r="A201" s="242" t="s">
        <v>199</v>
      </c>
      <c r="B201" s="242"/>
      <c r="C201" s="25">
        <v>1032</v>
      </c>
      <c r="D201" s="25">
        <v>683</v>
      </c>
      <c r="E201" s="25">
        <v>345</v>
      </c>
      <c r="F201" s="25">
        <v>338</v>
      </c>
      <c r="G201" s="25">
        <v>349</v>
      </c>
      <c r="H201" s="25">
        <v>204</v>
      </c>
      <c r="I201" s="25">
        <v>145</v>
      </c>
      <c r="J201" s="113"/>
    </row>
    <row r="202" spans="1:10" s="17" customFormat="1" ht="12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113"/>
    </row>
    <row r="203" spans="1:10" s="17" customFormat="1" ht="12" customHeight="1" x14ac:dyDescent="0.2">
      <c r="A203" s="243" t="s">
        <v>200</v>
      </c>
      <c r="B203" s="243"/>
      <c r="C203" s="16">
        <f t="shared" ref="C203:I203" si="48">SUM(C204:C208)</f>
        <v>5477</v>
      </c>
      <c r="D203" s="16">
        <f t="shared" si="48"/>
        <v>5026</v>
      </c>
      <c r="E203" s="16">
        <f t="shared" si="48"/>
        <v>2495</v>
      </c>
      <c r="F203" s="16">
        <f t="shared" si="48"/>
        <v>2531</v>
      </c>
      <c r="G203" s="16">
        <f t="shared" si="48"/>
        <v>451</v>
      </c>
      <c r="H203" s="16">
        <f t="shared" si="48"/>
        <v>251</v>
      </c>
      <c r="I203" s="16">
        <f t="shared" si="48"/>
        <v>200</v>
      </c>
      <c r="J203" s="113"/>
    </row>
    <row r="204" spans="1:10" s="17" customFormat="1" ht="12" customHeight="1" x14ac:dyDescent="0.2">
      <c r="A204" s="240" t="s">
        <v>201</v>
      </c>
      <c r="B204" s="240"/>
      <c r="C204" s="19">
        <v>1816</v>
      </c>
      <c r="D204" s="19">
        <v>1610</v>
      </c>
      <c r="E204" s="19">
        <v>785</v>
      </c>
      <c r="F204" s="19">
        <v>825</v>
      </c>
      <c r="G204" s="19">
        <v>206</v>
      </c>
      <c r="H204" s="19">
        <v>120</v>
      </c>
      <c r="I204" s="19">
        <v>86</v>
      </c>
      <c r="J204" s="113"/>
    </row>
    <row r="205" spans="1:10" s="17" customFormat="1" ht="12" customHeight="1" x14ac:dyDescent="0.2">
      <c r="A205" s="240" t="s">
        <v>202</v>
      </c>
      <c r="B205" s="240"/>
      <c r="C205" s="19">
        <v>1667</v>
      </c>
      <c r="D205" s="19">
        <v>1573</v>
      </c>
      <c r="E205" s="19">
        <v>770</v>
      </c>
      <c r="F205" s="19">
        <v>803</v>
      </c>
      <c r="G205" s="19">
        <v>94</v>
      </c>
      <c r="H205" s="19">
        <v>52</v>
      </c>
      <c r="I205" s="19">
        <v>42</v>
      </c>
      <c r="J205" s="113"/>
    </row>
    <row r="206" spans="1:10" s="17" customFormat="1" ht="12" customHeight="1" x14ac:dyDescent="0.2">
      <c r="A206" s="240" t="s">
        <v>203</v>
      </c>
      <c r="B206" s="240"/>
      <c r="C206" s="19">
        <v>355</v>
      </c>
      <c r="D206" s="19">
        <v>333</v>
      </c>
      <c r="E206" s="19">
        <v>156</v>
      </c>
      <c r="F206" s="19">
        <v>177</v>
      </c>
      <c r="G206" s="19">
        <v>22</v>
      </c>
      <c r="H206" s="19">
        <v>9</v>
      </c>
      <c r="I206" s="19">
        <v>13</v>
      </c>
      <c r="J206" s="113"/>
    </row>
    <row r="207" spans="1:10" s="17" customFormat="1" ht="12" customHeight="1" x14ac:dyDescent="0.2">
      <c r="A207" s="240" t="s">
        <v>204</v>
      </c>
      <c r="B207" s="240"/>
      <c r="C207" s="19">
        <v>1305</v>
      </c>
      <c r="D207" s="19">
        <v>1192</v>
      </c>
      <c r="E207" s="19">
        <v>616</v>
      </c>
      <c r="F207" s="19">
        <v>576</v>
      </c>
      <c r="G207" s="19">
        <v>113</v>
      </c>
      <c r="H207" s="19">
        <v>65</v>
      </c>
      <c r="I207" s="19">
        <v>48</v>
      </c>
      <c r="J207" s="113"/>
    </row>
    <row r="208" spans="1:10" s="17" customFormat="1" ht="12" customHeight="1" x14ac:dyDescent="0.2">
      <c r="A208" s="242" t="s">
        <v>205</v>
      </c>
      <c r="B208" s="242"/>
      <c r="C208" s="25">
        <v>334</v>
      </c>
      <c r="D208" s="25">
        <v>318</v>
      </c>
      <c r="E208" s="25">
        <v>168</v>
      </c>
      <c r="F208" s="25">
        <v>150</v>
      </c>
      <c r="G208" s="25">
        <v>16</v>
      </c>
      <c r="H208" s="25">
        <v>5</v>
      </c>
      <c r="I208" s="25">
        <v>11</v>
      </c>
      <c r="J208" s="113"/>
    </row>
    <row r="209" spans="1:10" s="17" customFormat="1" ht="12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113"/>
    </row>
    <row r="210" spans="1:10" s="17" customFormat="1" ht="12" customHeight="1" x14ac:dyDescent="0.2">
      <c r="A210" s="243" t="s">
        <v>206</v>
      </c>
      <c r="B210" s="243"/>
      <c r="C210" s="16">
        <f t="shared" ref="C210:I210" si="49">SUM(C211:C228)</f>
        <v>9554</v>
      </c>
      <c r="D210" s="16">
        <f t="shared" si="49"/>
        <v>6858</v>
      </c>
      <c r="E210" s="16">
        <f t="shared" si="49"/>
        <v>3347</v>
      </c>
      <c r="F210" s="16">
        <f t="shared" si="49"/>
        <v>3511</v>
      </c>
      <c r="G210" s="16">
        <f t="shared" si="49"/>
        <v>2696</v>
      </c>
      <c r="H210" s="16">
        <f t="shared" si="49"/>
        <v>1670</v>
      </c>
      <c r="I210" s="16">
        <f t="shared" si="49"/>
        <v>1026</v>
      </c>
      <c r="J210" s="113"/>
    </row>
    <row r="211" spans="1:10" s="17" customFormat="1" ht="12" customHeight="1" x14ac:dyDescent="0.2">
      <c r="A211" s="240" t="s">
        <v>207</v>
      </c>
      <c r="B211" s="240"/>
      <c r="C211" s="19">
        <v>1559</v>
      </c>
      <c r="D211" s="19">
        <v>1207</v>
      </c>
      <c r="E211" s="19">
        <v>585</v>
      </c>
      <c r="F211" s="19">
        <v>622</v>
      </c>
      <c r="G211" s="19">
        <v>352</v>
      </c>
      <c r="H211" s="19">
        <v>209</v>
      </c>
      <c r="I211" s="19">
        <v>143</v>
      </c>
      <c r="J211" s="113"/>
    </row>
    <row r="212" spans="1:10" s="17" customFormat="1" ht="12" customHeight="1" x14ac:dyDescent="0.2">
      <c r="A212" s="240" t="s">
        <v>208</v>
      </c>
      <c r="B212" s="240"/>
      <c r="C212" s="19">
        <v>108</v>
      </c>
      <c r="D212" s="19">
        <v>91</v>
      </c>
      <c r="E212" s="19">
        <v>43</v>
      </c>
      <c r="F212" s="19">
        <v>48</v>
      </c>
      <c r="G212" s="19">
        <v>17</v>
      </c>
      <c r="H212" s="19">
        <v>9</v>
      </c>
      <c r="I212" s="19">
        <v>8</v>
      </c>
      <c r="J212" s="113"/>
    </row>
    <row r="213" spans="1:10" s="17" customFormat="1" ht="12" customHeight="1" x14ac:dyDescent="0.2">
      <c r="A213" s="240" t="s">
        <v>209</v>
      </c>
      <c r="B213" s="240"/>
      <c r="C213" s="19">
        <v>70</v>
      </c>
      <c r="D213" s="19">
        <v>60</v>
      </c>
      <c r="E213" s="19">
        <v>29</v>
      </c>
      <c r="F213" s="19">
        <v>31</v>
      </c>
      <c r="G213" s="19">
        <v>10</v>
      </c>
      <c r="H213" s="19">
        <v>7</v>
      </c>
      <c r="I213" s="19">
        <v>3</v>
      </c>
      <c r="J213" s="113"/>
    </row>
    <row r="214" spans="1:10" s="17" customFormat="1" ht="12" customHeight="1" x14ac:dyDescent="0.2">
      <c r="A214" s="240" t="s">
        <v>210</v>
      </c>
      <c r="B214" s="240"/>
      <c r="C214" s="19">
        <v>1019</v>
      </c>
      <c r="D214" s="19">
        <v>539</v>
      </c>
      <c r="E214" s="19">
        <v>264</v>
      </c>
      <c r="F214" s="19">
        <v>275</v>
      </c>
      <c r="G214" s="19">
        <v>480</v>
      </c>
      <c r="H214" s="19">
        <v>265</v>
      </c>
      <c r="I214" s="19">
        <v>215</v>
      </c>
      <c r="J214" s="113"/>
    </row>
    <row r="215" spans="1:10" s="17" customFormat="1" ht="12" customHeight="1" x14ac:dyDescent="0.2">
      <c r="A215" s="240" t="s">
        <v>211</v>
      </c>
      <c r="B215" s="240"/>
      <c r="C215" s="19">
        <v>50</v>
      </c>
      <c r="D215" s="19">
        <v>43</v>
      </c>
      <c r="E215" s="19">
        <v>23</v>
      </c>
      <c r="F215" s="19">
        <v>20</v>
      </c>
      <c r="G215" s="19">
        <v>7</v>
      </c>
      <c r="H215" s="19">
        <v>2</v>
      </c>
      <c r="I215" s="19">
        <v>5</v>
      </c>
      <c r="J215" s="113"/>
    </row>
    <row r="216" spans="1:10" s="17" customFormat="1" ht="12" customHeight="1" x14ac:dyDescent="0.2">
      <c r="A216" s="240" t="s">
        <v>212</v>
      </c>
      <c r="B216" s="240"/>
      <c r="C216" s="19">
        <v>50</v>
      </c>
      <c r="D216" s="19">
        <v>50</v>
      </c>
      <c r="E216" s="19">
        <v>28</v>
      </c>
      <c r="F216" s="19">
        <v>22</v>
      </c>
      <c r="G216" s="19">
        <v>0</v>
      </c>
      <c r="H216" s="19">
        <v>0</v>
      </c>
      <c r="I216" s="19">
        <v>0</v>
      </c>
      <c r="J216" s="113"/>
    </row>
    <row r="217" spans="1:10" s="17" customFormat="1" ht="12" customHeight="1" x14ac:dyDescent="0.2">
      <c r="A217" s="240" t="s">
        <v>213</v>
      </c>
      <c r="B217" s="240"/>
      <c r="C217" s="19">
        <v>83</v>
      </c>
      <c r="D217" s="19">
        <v>74</v>
      </c>
      <c r="E217" s="19">
        <v>33</v>
      </c>
      <c r="F217" s="19">
        <v>41</v>
      </c>
      <c r="G217" s="19">
        <v>9</v>
      </c>
      <c r="H217" s="19">
        <v>6</v>
      </c>
      <c r="I217" s="19">
        <v>3</v>
      </c>
      <c r="J217" s="113"/>
    </row>
    <row r="218" spans="1:10" s="17" customFormat="1" ht="12" customHeight="1" x14ac:dyDescent="0.2">
      <c r="A218" s="240" t="s">
        <v>214</v>
      </c>
      <c r="B218" s="240"/>
      <c r="C218" s="19">
        <v>388</v>
      </c>
      <c r="D218" s="19">
        <v>371</v>
      </c>
      <c r="E218" s="19">
        <v>189</v>
      </c>
      <c r="F218" s="19">
        <v>182</v>
      </c>
      <c r="G218" s="19">
        <v>17</v>
      </c>
      <c r="H218" s="19">
        <v>7</v>
      </c>
      <c r="I218" s="19">
        <v>10</v>
      </c>
      <c r="J218" s="113"/>
    </row>
    <row r="219" spans="1:10" s="17" customFormat="1" ht="12" customHeight="1" x14ac:dyDescent="0.2">
      <c r="A219" s="240" t="s">
        <v>215</v>
      </c>
      <c r="B219" s="240"/>
      <c r="C219" s="19">
        <v>172</v>
      </c>
      <c r="D219" s="19">
        <v>161</v>
      </c>
      <c r="E219" s="19">
        <v>75</v>
      </c>
      <c r="F219" s="19">
        <v>86</v>
      </c>
      <c r="G219" s="19">
        <v>11</v>
      </c>
      <c r="H219" s="19">
        <v>8</v>
      </c>
      <c r="I219" s="19">
        <v>3</v>
      </c>
      <c r="J219" s="113"/>
    </row>
    <row r="220" spans="1:10" s="17" customFormat="1" ht="12" customHeight="1" x14ac:dyDescent="0.2">
      <c r="A220" s="240" t="s">
        <v>216</v>
      </c>
      <c r="B220" s="240"/>
      <c r="C220" s="19">
        <v>1949</v>
      </c>
      <c r="D220" s="19">
        <v>1401</v>
      </c>
      <c r="E220" s="19">
        <v>674</v>
      </c>
      <c r="F220" s="19">
        <v>727</v>
      </c>
      <c r="G220" s="19">
        <v>548</v>
      </c>
      <c r="H220" s="19">
        <v>285</v>
      </c>
      <c r="I220" s="19">
        <v>263</v>
      </c>
      <c r="J220" s="113"/>
    </row>
    <row r="221" spans="1:10" s="17" customFormat="1" ht="12" customHeight="1" x14ac:dyDescent="0.2">
      <c r="A221" s="240" t="s">
        <v>217</v>
      </c>
      <c r="B221" s="240"/>
      <c r="C221" s="19">
        <v>851</v>
      </c>
      <c r="D221" s="19">
        <v>621</v>
      </c>
      <c r="E221" s="19">
        <v>295</v>
      </c>
      <c r="F221" s="19">
        <v>326</v>
      </c>
      <c r="G221" s="19">
        <v>230</v>
      </c>
      <c r="H221" s="19">
        <v>134</v>
      </c>
      <c r="I221" s="19">
        <v>96</v>
      </c>
      <c r="J221" s="113"/>
    </row>
    <row r="222" spans="1:10" s="17" customFormat="1" ht="12" customHeight="1" x14ac:dyDescent="0.2">
      <c r="A222" s="240" t="s">
        <v>218</v>
      </c>
      <c r="B222" s="240"/>
      <c r="C222" s="19">
        <v>488</v>
      </c>
      <c r="D222" s="19">
        <v>197</v>
      </c>
      <c r="E222" s="19">
        <v>106</v>
      </c>
      <c r="F222" s="19">
        <v>91</v>
      </c>
      <c r="G222" s="19">
        <v>291</v>
      </c>
      <c r="H222" s="19">
        <v>269</v>
      </c>
      <c r="I222" s="19">
        <v>22</v>
      </c>
      <c r="J222" s="113"/>
    </row>
    <row r="223" spans="1:10" s="17" customFormat="1" ht="12" customHeight="1" x14ac:dyDescent="0.2">
      <c r="A223" s="240" t="s">
        <v>219</v>
      </c>
      <c r="B223" s="240"/>
      <c r="C223" s="19">
        <v>127</v>
      </c>
      <c r="D223" s="19">
        <v>121</v>
      </c>
      <c r="E223" s="19">
        <v>60</v>
      </c>
      <c r="F223" s="19">
        <v>61</v>
      </c>
      <c r="G223" s="19">
        <v>6</v>
      </c>
      <c r="H223" s="19">
        <v>2</v>
      </c>
      <c r="I223" s="19">
        <v>4</v>
      </c>
      <c r="J223" s="113"/>
    </row>
    <row r="224" spans="1:10" s="17" customFormat="1" ht="12" customHeight="1" x14ac:dyDescent="0.2">
      <c r="A224" s="240" t="s">
        <v>220</v>
      </c>
      <c r="B224" s="240"/>
      <c r="C224" s="19">
        <v>349</v>
      </c>
      <c r="D224" s="19">
        <v>279</v>
      </c>
      <c r="E224" s="19">
        <v>140</v>
      </c>
      <c r="F224" s="19">
        <v>139</v>
      </c>
      <c r="G224" s="19">
        <v>70</v>
      </c>
      <c r="H224" s="19">
        <v>36</v>
      </c>
      <c r="I224" s="19">
        <v>34</v>
      </c>
      <c r="J224" s="113"/>
    </row>
    <row r="225" spans="1:10" s="17" customFormat="1" ht="12" customHeight="1" x14ac:dyDescent="0.2">
      <c r="A225" s="240" t="s">
        <v>221</v>
      </c>
      <c r="B225" s="240"/>
      <c r="C225" s="19">
        <v>782</v>
      </c>
      <c r="D225" s="19">
        <v>418</v>
      </c>
      <c r="E225" s="19">
        <v>202</v>
      </c>
      <c r="F225" s="19">
        <v>216</v>
      </c>
      <c r="G225" s="19">
        <v>364</v>
      </c>
      <c r="H225" s="19">
        <v>273</v>
      </c>
      <c r="I225" s="19">
        <v>91</v>
      </c>
      <c r="J225" s="113"/>
    </row>
    <row r="226" spans="1:10" s="17" customFormat="1" ht="12" customHeight="1" x14ac:dyDescent="0.2">
      <c r="A226" s="240" t="s">
        <v>222</v>
      </c>
      <c r="B226" s="240"/>
      <c r="C226" s="19">
        <v>429</v>
      </c>
      <c r="D226" s="19">
        <v>325</v>
      </c>
      <c r="E226" s="19">
        <v>159</v>
      </c>
      <c r="F226" s="19">
        <v>166</v>
      </c>
      <c r="G226" s="19">
        <v>104</v>
      </c>
      <c r="H226" s="19">
        <v>57</v>
      </c>
      <c r="I226" s="19">
        <v>47</v>
      </c>
      <c r="J226" s="113"/>
    </row>
    <row r="227" spans="1:10" s="17" customFormat="1" ht="12" customHeight="1" x14ac:dyDescent="0.2">
      <c r="A227" s="240" t="s">
        <v>223</v>
      </c>
      <c r="B227" s="240"/>
      <c r="C227" s="19">
        <v>1002</v>
      </c>
      <c r="D227" s="19">
        <v>825</v>
      </c>
      <c r="E227" s="19">
        <v>403</v>
      </c>
      <c r="F227" s="19">
        <v>422</v>
      </c>
      <c r="G227" s="19">
        <v>177</v>
      </c>
      <c r="H227" s="19">
        <v>100</v>
      </c>
      <c r="I227" s="19">
        <v>77</v>
      </c>
      <c r="J227" s="113"/>
    </row>
    <row r="228" spans="1:10" s="17" customFormat="1" ht="12" customHeight="1" x14ac:dyDescent="0.2">
      <c r="A228" s="242" t="s">
        <v>224</v>
      </c>
      <c r="B228" s="242"/>
      <c r="C228" s="25">
        <v>78</v>
      </c>
      <c r="D228" s="25">
        <v>75</v>
      </c>
      <c r="E228" s="25">
        <v>39</v>
      </c>
      <c r="F228" s="25">
        <v>36</v>
      </c>
      <c r="G228" s="25">
        <v>3</v>
      </c>
      <c r="H228" s="25">
        <v>1</v>
      </c>
      <c r="I228" s="25">
        <v>2</v>
      </c>
      <c r="J228" s="113"/>
    </row>
    <row r="229" spans="1:10" s="17" customFormat="1" ht="12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113"/>
    </row>
    <row r="230" spans="1:10" s="17" customFormat="1" ht="12" customHeight="1" x14ac:dyDescent="0.2">
      <c r="A230" s="243" t="s">
        <v>225</v>
      </c>
      <c r="B230" s="243"/>
      <c r="C230" s="16">
        <f t="shared" ref="C230:I230" si="50">SUM(C231:C238)</f>
        <v>336943</v>
      </c>
      <c r="D230" s="16">
        <f t="shared" si="50"/>
        <v>248599</v>
      </c>
      <c r="E230" s="16">
        <f t="shared" si="50"/>
        <v>116268</v>
      </c>
      <c r="F230" s="16">
        <f t="shared" si="50"/>
        <v>132331</v>
      </c>
      <c r="G230" s="16">
        <f t="shared" si="50"/>
        <v>88344</v>
      </c>
      <c r="H230" s="16">
        <f t="shared" si="50"/>
        <v>47142</v>
      </c>
      <c r="I230" s="16">
        <f t="shared" si="50"/>
        <v>41202</v>
      </c>
    </row>
    <row r="231" spans="1:10" s="17" customFormat="1" ht="12" customHeight="1" x14ac:dyDescent="0.2">
      <c r="A231" s="240" t="s">
        <v>226</v>
      </c>
      <c r="B231" s="240"/>
      <c r="C231" s="19">
        <f t="shared" ref="C231:I231" si="51">SUM(C58:C71)</f>
        <v>49022</v>
      </c>
      <c r="D231" s="19">
        <f t="shared" si="51"/>
        <v>38082</v>
      </c>
      <c r="E231" s="19">
        <f t="shared" si="51"/>
        <v>17907</v>
      </c>
      <c r="F231" s="19">
        <f t="shared" si="51"/>
        <v>20175</v>
      </c>
      <c r="G231" s="19">
        <f t="shared" si="51"/>
        <v>10940</v>
      </c>
      <c r="H231" s="19">
        <f t="shared" si="51"/>
        <v>5755</v>
      </c>
      <c r="I231" s="19">
        <f t="shared" si="51"/>
        <v>5185</v>
      </c>
    </row>
    <row r="232" spans="1:10" s="17" customFormat="1" ht="12" customHeight="1" x14ac:dyDescent="0.2">
      <c r="A232" s="240" t="s">
        <v>227</v>
      </c>
      <c r="B232" s="240"/>
      <c r="C232" s="19">
        <f t="shared" ref="C232:I232" si="52">SUM(C74:C133)</f>
        <v>143390</v>
      </c>
      <c r="D232" s="19">
        <f t="shared" si="52"/>
        <v>101271</v>
      </c>
      <c r="E232" s="19">
        <f t="shared" si="52"/>
        <v>46883</v>
      </c>
      <c r="F232" s="19">
        <f t="shared" si="52"/>
        <v>54388</v>
      </c>
      <c r="G232" s="19">
        <f t="shared" si="52"/>
        <v>42119</v>
      </c>
      <c r="H232" s="19">
        <f t="shared" si="52"/>
        <v>22339</v>
      </c>
      <c r="I232" s="19">
        <f t="shared" si="52"/>
        <v>19780</v>
      </c>
    </row>
    <row r="233" spans="1:10" s="17" customFormat="1" ht="12" customHeight="1" x14ac:dyDescent="0.2">
      <c r="A233" s="240" t="s">
        <v>228</v>
      </c>
      <c r="B233" s="240"/>
      <c r="C233" s="19">
        <f t="shared" ref="C233:I233" si="53">SUM(C136:C164)</f>
        <v>62275</v>
      </c>
      <c r="D233" s="19">
        <f t="shared" si="53"/>
        <v>47255</v>
      </c>
      <c r="E233" s="19">
        <f t="shared" si="53"/>
        <v>21868</v>
      </c>
      <c r="F233" s="19">
        <f t="shared" si="53"/>
        <v>25387</v>
      </c>
      <c r="G233" s="19">
        <f t="shared" si="53"/>
        <v>15020</v>
      </c>
      <c r="H233" s="19">
        <f t="shared" si="53"/>
        <v>7891</v>
      </c>
      <c r="I233" s="19">
        <f t="shared" si="53"/>
        <v>7129</v>
      </c>
    </row>
    <row r="234" spans="1:10" s="17" customFormat="1" ht="12" customHeight="1" x14ac:dyDescent="0.2">
      <c r="A234" s="240" t="s">
        <v>229</v>
      </c>
      <c r="B234" s="240"/>
      <c r="C234" s="19">
        <f t="shared" ref="C234:I234" si="54">SUM(C167:C174)</f>
        <v>5795</v>
      </c>
      <c r="D234" s="19">
        <f t="shared" si="54"/>
        <v>5189</v>
      </c>
      <c r="E234" s="19">
        <f t="shared" si="54"/>
        <v>2530</v>
      </c>
      <c r="F234" s="19">
        <f t="shared" si="54"/>
        <v>2659</v>
      </c>
      <c r="G234" s="19">
        <f t="shared" si="54"/>
        <v>606</v>
      </c>
      <c r="H234" s="19">
        <f t="shared" si="54"/>
        <v>351</v>
      </c>
      <c r="I234" s="19">
        <f t="shared" si="54"/>
        <v>255</v>
      </c>
    </row>
    <row r="235" spans="1:10" s="17" customFormat="1" ht="12" customHeight="1" x14ac:dyDescent="0.2">
      <c r="A235" s="240" t="s">
        <v>230</v>
      </c>
      <c r="B235" s="240"/>
      <c r="C235" s="19">
        <f t="shared" ref="C235:I235" si="55">SUM(C177:C193)</f>
        <v>48871</v>
      </c>
      <c r="D235" s="19">
        <f t="shared" si="55"/>
        <v>36145</v>
      </c>
      <c r="E235" s="19">
        <f t="shared" si="55"/>
        <v>17024</v>
      </c>
      <c r="F235" s="19">
        <f t="shared" si="55"/>
        <v>19121</v>
      </c>
      <c r="G235" s="19">
        <f t="shared" si="55"/>
        <v>12726</v>
      </c>
      <c r="H235" s="19">
        <f t="shared" si="55"/>
        <v>6732</v>
      </c>
      <c r="I235" s="19">
        <f t="shared" si="55"/>
        <v>5994</v>
      </c>
    </row>
    <row r="236" spans="1:10" s="17" customFormat="1" ht="12" customHeight="1" x14ac:dyDescent="0.2">
      <c r="A236" s="240" t="s">
        <v>231</v>
      </c>
      <c r="B236" s="240"/>
      <c r="C236" s="19">
        <f t="shared" ref="C236:I236" si="56">SUM(C196:C201)</f>
        <v>12559</v>
      </c>
      <c r="D236" s="19">
        <f t="shared" si="56"/>
        <v>8773</v>
      </c>
      <c r="E236" s="19">
        <f t="shared" si="56"/>
        <v>4214</v>
      </c>
      <c r="F236" s="19">
        <f t="shared" si="56"/>
        <v>4559</v>
      </c>
      <c r="G236" s="19">
        <f t="shared" si="56"/>
        <v>3786</v>
      </c>
      <c r="H236" s="19">
        <f t="shared" si="56"/>
        <v>2153</v>
      </c>
      <c r="I236" s="19">
        <f t="shared" si="56"/>
        <v>1633</v>
      </c>
    </row>
    <row r="237" spans="1:10" s="17" customFormat="1" ht="12" customHeight="1" x14ac:dyDescent="0.2">
      <c r="A237" s="240" t="s">
        <v>232</v>
      </c>
      <c r="B237" s="240"/>
      <c r="C237" s="19">
        <f t="shared" ref="C237:I237" si="57">SUM(C204:C208)</f>
        <v>5477</v>
      </c>
      <c r="D237" s="19">
        <f t="shared" si="57"/>
        <v>5026</v>
      </c>
      <c r="E237" s="19">
        <f t="shared" si="57"/>
        <v>2495</v>
      </c>
      <c r="F237" s="19">
        <f t="shared" si="57"/>
        <v>2531</v>
      </c>
      <c r="G237" s="19">
        <f t="shared" si="57"/>
        <v>451</v>
      </c>
      <c r="H237" s="19">
        <f t="shared" si="57"/>
        <v>251</v>
      </c>
      <c r="I237" s="19">
        <f t="shared" si="57"/>
        <v>200</v>
      </c>
    </row>
    <row r="238" spans="1:10" s="17" customFormat="1" ht="12" customHeight="1" x14ac:dyDescent="0.2">
      <c r="A238" s="242" t="s">
        <v>233</v>
      </c>
      <c r="B238" s="242"/>
      <c r="C238" s="25">
        <f t="shared" ref="C238:I238" si="58">SUM(C211:C228)</f>
        <v>9554</v>
      </c>
      <c r="D238" s="25">
        <f t="shared" si="58"/>
        <v>6858</v>
      </c>
      <c r="E238" s="25">
        <f t="shared" si="58"/>
        <v>3347</v>
      </c>
      <c r="F238" s="25">
        <f t="shared" si="58"/>
        <v>3511</v>
      </c>
      <c r="G238" s="25">
        <f t="shared" si="58"/>
        <v>2696</v>
      </c>
      <c r="H238" s="25">
        <f t="shared" si="58"/>
        <v>1670</v>
      </c>
      <c r="I238" s="25">
        <f t="shared" si="58"/>
        <v>1026</v>
      </c>
    </row>
    <row r="239" spans="1:10" s="17" customFormat="1" ht="12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</row>
    <row r="240" spans="1:10" s="17" customFormat="1" ht="12" customHeight="1" x14ac:dyDescent="0.2">
      <c r="A240" s="243" t="s">
        <v>369</v>
      </c>
      <c r="B240" s="243"/>
      <c r="C240" s="16">
        <f t="shared" ref="C240:I240" si="59">SUM(C241:C244)</f>
        <v>296041</v>
      </c>
      <c r="D240" s="16">
        <f t="shared" si="59"/>
        <v>216625</v>
      </c>
      <c r="E240" s="16">
        <f t="shared" si="59"/>
        <v>100674</v>
      </c>
      <c r="F240" s="16">
        <f t="shared" si="59"/>
        <v>115951</v>
      </c>
      <c r="G240" s="16">
        <f t="shared" si="59"/>
        <v>79416</v>
      </c>
      <c r="H240" s="16">
        <f t="shared" si="59"/>
        <v>41865</v>
      </c>
      <c r="I240" s="16">
        <f t="shared" si="59"/>
        <v>37551</v>
      </c>
    </row>
    <row r="241" spans="1:9" s="17" customFormat="1" ht="12" customHeight="1" x14ac:dyDescent="0.2">
      <c r="A241" s="240" t="s">
        <v>230</v>
      </c>
      <c r="B241" s="240"/>
      <c r="C241" s="19">
        <f t="shared" ref="C241:I241" si="60">C177+C178+C179+C180+C181+C182+C183+C184+C186+C188+C189+C191+C193+C197+C190</f>
        <v>50805</v>
      </c>
      <c r="D241" s="19">
        <f t="shared" si="60"/>
        <v>37685</v>
      </c>
      <c r="E241" s="19">
        <f t="shared" si="60"/>
        <v>17716</v>
      </c>
      <c r="F241" s="19">
        <f t="shared" si="60"/>
        <v>19969</v>
      </c>
      <c r="G241" s="19">
        <f t="shared" si="60"/>
        <v>13120</v>
      </c>
      <c r="H241" s="19">
        <f t="shared" si="60"/>
        <v>6971</v>
      </c>
      <c r="I241" s="19">
        <f t="shared" si="60"/>
        <v>6149</v>
      </c>
    </row>
    <row r="242" spans="1:9" s="17" customFormat="1" ht="12" customHeight="1" x14ac:dyDescent="0.2">
      <c r="A242" s="240" t="s">
        <v>234</v>
      </c>
      <c r="B242" s="240"/>
      <c r="C242" s="19">
        <f t="shared" ref="C242:I242" si="61">+C58+C59+C61+C62+C63+C64+C65+C67+C68+C69+C70+C71+C84+C60</f>
        <v>49165</v>
      </c>
      <c r="D242" s="19">
        <f t="shared" si="61"/>
        <v>38189</v>
      </c>
      <c r="E242" s="19">
        <f t="shared" si="61"/>
        <v>17970</v>
      </c>
      <c r="F242" s="19">
        <f t="shared" si="61"/>
        <v>20219</v>
      </c>
      <c r="G242" s="19">
        <f t="shared" si="61"/>
        <v>10976</v>
      </c>
      <c r="H242" s="19">
        <f t="shared" si="61"/>
        <v>5772</v>
      </c>
      <c r="I242" s="19">
        <f t="shared" si="61"/>
        <v>5204</v>
      </c>
    </row>
    <row r="243" spans="1:9" s="17" customFormat="1" ht="12" customHeight="1" x14ac:dyDescent="0.2">
      <c r="A243" s="240" t="s">
        <v>228</v>
      </c>
      <c r="B243" s="240"/>
      <c r="C243" s="19">
        <f t="shared" ref="C243:I243" si="62">C136+C138+C140+C143+C146+C150+C151+C153+C155+C157+C158+C160+C161+C163+C167+C174+C149+C145</f>
        <v>61478</v>
      </c>
      <c r="D243" s="19">
        <f t="shared" si="62"/>
        <v>46660</v>
      </c>
      <c r="E243" s="19">
        <f t="shared" si="62"/>
        <v>21579</v>
      </c>
      <c r="F243" s="19">
        <f t="shared" si="62"/>
        <v>25081</v>
      </c>
      <c r="G243" s="19">
        <f t="shared" si="62"/>
        <v>14818</v>
      </c>
      <c r="H243" s="19">
        <f t="shared" si="62"/>
        <v>7790</v>
      </c>
      <c r="I243" s="19">
        <f t="shared" si="62"/>
        <v>7028</v>
      </c>
    </row>
    <row r="244" spans="1:9" s="17" customFormat="1" ht="12" customHeight="1" x14ac:dyDescent="0.2">
      <c r="A244" s="242" t="s">
        <v>227</v>
      </c>
      <c r="B244" s="242"/>
      <c r="C244" s="25">
        <f t="shared" ref="C244:I244" si="63">+C74+C75+C76+C79+C80+C82+C81+C86+C85+C89+C87+C90+C88+C91+C92+C97+C96+C95+C98+C99+C100+C101+C102+C104+C103+C105+C106+C108+C107+C110+C109+C114+C116+C115+C118+C117+C119+C120+C121+C122+C123+C124+C125+C127+C128+C129+C131+C132+C133</f>
        <v>134593</v>
      </c>
      <c r="D244" s="25">
        <f t="shared" si="63"/>
        <v>94091</v>
      </c>
      <c r="E244" s="25">
        <f t="shared" si="63"/>
        <v>43409</v>
      </c>
      <c r="F244" s="25">
        <f t="shared" si="63"/>
        <v>50682</v>
      </c>
      <c r="G244" s="25">
        <f t="shared" si="63"/>
        <v>40502</v>
      </c>
      <c r="H244" s="25">
        <f t="shared" si="63"/>
        <v>21332</v>
      </c>
      <c r="I244" s="25">
        <f t="shared" si="63"/>
        <v>19170</v>
      </c>
    </row>
    <row r="245" spans="1:9" s="112" customFormat="1" ht="5.25" customHeight="1" x14ac:dyDescent="0.15">
      <c r="A245" s="304"/>
      <c r="B245" s="304"/>
      <c r="C245" s="304"/>
      <c r="D245" s="304"/>
      <c r="E245" s="304"/>
      <c r="F245" s="304"/>
      <c r="G245" s="304"/>
      <c r="H245" s="304"/>
      <c r="I245" s="304"/>
    </row>
    <row r="246" spans="1:9" s="33" customFormat="1" ht="11.25" x14ac:dyDescent="0.2">
      <c r="A246" s="294" t="s">
        <v>340</v>
      </c>
      <c r="B246" s="294"/>
      <c r="C246" s="294"/>
      <c r="D246" s="294"/>
      <c r="E246" s="294"/>
      <c r="F246" s="294"/>
      <c r="G246" s="294"/>
      <c r="H246" s="294"/>
      <c r="I246" s="294"/>
    </row>
    <row r="247" spans="1:9" s="33" customFormat="1" ht="12" customHeight="1" x14ac:dyDescent="0.2">
      <c r="A247" s="294" t="s">
        <v>368</v>
      </c>
      <c r="B247" s="294"/>
      <c r="C247" s="294"/>
      <c r="D247" s="294"/>
      <c r="E247" s="294"/>
      <c r="F247" s="294"/>
      <c r="G247" s="294"/>
      <c r="H247" s="294"/>
      <c r="I247" s="294"/>
    </row>
    <row r="248" spans="1:9" s="112" customFormat="1" ht="5.25" customHeight="1" x14ac:dyDescent="0.2">
      <c r="A248" s="293"/>
      <c r="B248" s="293"/>
      <c r="C248" s="293"/>
      <c r="D248" s="293"/>
      <c r="E248" s="293"/>
      <c r="F248" s="293"/>
      <c r="G248" s="293"/>
      <c r="H248" s="293"/>
      <c r="I248" s="293"/>
    </row>
    <row r="249" spans="1:9" s="110" customFormat="1" ht="11.25" x14ac:dyDescent="0.2">
      <c r="A249" s="296" t="s">
        <v>341</v>
      </c>
      <c r="B249" s="296"/>
      <c r="C249" s="296"/>
      <c r="D249" s="296"/>
      <c r="E249" s="296"/>
      <c r="F249" s="296"/>
      <c r="G249" s="296"/>
      <c r="H249" s="296"/>
      <c r="I249" s="296"/>
    </row>
    <row r="250" spans="1:9" s="112" customFormat="1" ht="5.25" customHeight="1" x14ac:dyDescent="0.2">
      <c r="A250" s="293"/>
      <c r="B250" s="293"/>
      <c r="C250" s="293"/>
      <c r="D250" s="293"/>
      <c r="E250" s="293"/>
      <c r="F250" s="293"/>
      <c r="G250" s="293"/>
      <c r="H250" s="293"/>
      <c r="I250" s="293"/>
    </row>
    <row r="251" spans="1:9" s="34" customFormat="1" ht="11.25" x14ac:dyDescent="0.2">
      <c r="A251" s="294" t="s">
        <v>344</v>
      </c>
      <c r="B251" s="294"/>
      <c r="C251" s="294"/>
      <c r="D251" s="294"/>
      <c r="E251" s="294"/>
      <c r="F251" s="294"/>
      <c r="G251" s="294"/>
      <c r="H251" s="294"/>
      <c r="I251" s="294"/>
    </row>
    <row r="252" spans="1:9" s="34" customFormat="1" ht="11.25" customHeight="1" x14ac:dyDescent="0.2">
      <c r="A252" s="297" t="s">
        <v>336</v>
      </c>
      <c r="B252" s="297"/>
      <c r="C252" s="297"/>
      <c r="D252" s="297"/>
      <c r="E252" s="297"/>
      <c r="F252" s="297"/>
      <c r="G252" s="297"/>
      <c r="H252" s="297"/>
      <c r="I252" s="297"/>
    </row>
  </sheetData>
  <mergeCells count="221">
    <mergeCell ref="A252:I252"/>
    <mergeCell ref="A244:B244"/>
    <mergeCell ref="A246:I246"/>
    <mergeCell ref="A248:I248"/>
    <mergeCell ref="A249:I249"/>
    <mergeCell ref="A238:B238"/>
    <mergeCell ref="A240:B240"/>
    <mergeCell ref="A242:B242"/>
    <mergeCell ref="A243:B243"/>
    <mergeCell ref="A250:I250"/>
    <mergeCell ref="A251:I251"/>
    <mergeCell ref="A232:B232"/>
    <mergeCell ref="A233:B233"/>
    <mergeCell ref="A234:B234"/>
    <mergeCell ref="A235:B235"/>
    <mergeCell ref="A236:B236"/>
    <mergeCell ref="A237:B237"/>
    <mergeCell ref="A247:I247"/>
    <mergeCell ref="A225:B225"/>
    <mergeCell ref="A226:B226"/>
    <mergeCell ref="A227:B227"/>
    <mergeCell ref="A228:B228"/>
    <mergeCell ref="A230:B230"/>
    <mergeCell ref="A231:B231"/>
    <mergeCell ref="A245:I245"/>
    <mergeCell ref="A211:B211"/>
    <mergeCell ref="A212:B212"/>
    <mergeCell ref="A213:B213"/>
    <mergeCell ref="A215:B215"/>
    <mergeCell ref="A216:B216"/>
    <mergeCell ref="A214:B214"/>
    <mergeCell ref="A204:B204"/>
    <mergeCell ref="A205:B205"/>
    <mergeCell ref="A207:B207"/>
    <mergeCell ref="A208:B208"/>
    <mergeCell ref="A206:B206"/>
    <mergeCell ref="A210:B210"/>
    <mergeCell ref="A197:B197"/>
    <mergeCell ref="A198:B198"/>
    <mergeCell ref="A199:B199"/>
    <mergeCell ref="A200:B200"/>
    <mergeCell ref="A201:B201"/>
    <mergeCell ref="A203:B203"/>
    <mergeCell ref="A190:B190"/>
    <mergeCell ref="A191:B191"/>
    <mergeCell ref="A192:B192"/>
    <mergeCell ref="A193:B193"/>
    <mergeCell ref="A195:B195"/>
    <mergeCell ref="A196:B196"/>
    <mergeCell ref="A184:B184"/>
    <mergeCell ref="A185:B185"/>
    <mergeCell ref="A187:B187"/>
    <mergeCell ref="A188:B188"/>
    <mergeCell ref="A186:B186"/>
    <mergeCell ref="A189:B189"/>
    <mergeCell ref="A179:B179"/>
    <mergeCell ref="A176:B176"/>
    <mergeCell ref="A180:B180"/>
    <mergeCell ref="A181:B181"/>
    <mergeCell ref="A182:B182"/>
    <mergeCell ref="A183:B183"/>
    <mergeCell ref="A171:B171"/>
    <mergeCell ref="A172:B172"/>
    <mergeCell ref="A173:B173"/>
    <mergeCell ref="A174:B174"/>
    <mergeCell ref="A177:B177"/>
    <mergeCell ref="A178:B178"/>
    <mergeCell ref="A164:B164"/>
    <mergeCell ref="A166:B166"/>
    <mergeCell ref="A167:B167"/>
    <mergeCell ref="A168:B168"/>
    <mergeCell ref="A169:B169"/>
    <mergeCell ref="A170:B170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33:B133"/>
    <mergeCell ref="A135:B135"/>
    <mergeCell ref="A136:B136"/>
    <mergeCell ref="A138:B138"/>
    <mergeCell ref="A137:B137"/>
    <mergeCell ref="A139:B139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6:B6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53:B53"/>
    <mergeCell ref="A54:B54"/>
    <mergeCell ref="A55:B55"/>
    <mergeCell ref="A57:B57"/>
    <mergeCell ref="A58:B58"/>
    <mergeCell ref="A59:B59"/>
    <mergeCell ref="A52:B52"/>
    <mergeCell ref="A25:B25"/>
    <mergeCell ref="A28:B28"/>
    <mergeCell ref="A31:B31"/>
    <mergeCell ref="A32:B32"/>
    <mergeCell ref="A37:B37"/>
    <mergeCell ref="A38:B38"/>
    <mergeCell ref="A60:B60"/>
    <mergeCell ref="A61:B61"/>
    <mergeCell ref="G6:I6"/>
    <mergeCell ref="A7:I7"/>
    <mergeCell ref="A9:B9"/>
    <mergeCell ref="A11:B11"/>
    <mergeCell ref="A39:B39"/>
    <mergeCell ref="A41:B41"/>
    <mergeCell ref="A42:B42"/>
    <mergeCell ref="A43:B43"/>
    <mergeCell ref="A47:B47"/>
    <mergeCell ref="A1:I1"/>
    <mergeCell ref="A2:I2"/>
    <mergeCell ref="A3:I3"/>
    <mergeCell ref="A4:I4"/>
    <mergeCell ref="A5:B5"/>
    <mergeCell ref="D5:F5"/>
    <mergeCell ref="G5:I5"/>
    <mergeCell ref="A221:B221"/>
    <mergeCell ref="A241:B241"/>
    <mergeCell ref="A217:B217"/>
    <mergeCell ref="A218:B218"/>
    <mergeCell ref="A219:B219"/>
    <mergeCell ref="A220:B220"/>
    <mergeCell ref="A222:B222"/>
    <mergeCell ref="A223:B223"/>
    <mergeCell ref="A224:B224"/>
    <mergeCell ref="A12:B12"/>
    <mergeCell ref="A16:B16"/>
    <mergeCell ref="A20:B20"/>
    <mergeCell ref="A22:B22"/>
    <mergeCell ref="A23:B23"/>
    <mergeCell ref="A24:B24"/>
    <mergeCell ref="A6:B6"/>
    <mergeCell ref="D6:F6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L252"/>
  <sheetViews>
    <sheetView workbookViewId="0">
      <selection sqref="A1:I1"/>
    </sheetView>
  </sheetViews>
  <sheetFormatPr defaultRowHeight="12" customHeight="1" x14ac:dyDescent="0.2"/>
  <cols>
    <col min="1" max="1" width="2.7109375" style="1" customWidth="1"/>
    <col min="2" max="2" width="32.42578125" style="1" customWidth="1"/>
    <col min="3" max="9" width="8.42578125" style="2" customWidth="1"/>
    <col min="10" max="16384" width="9.140625" style="1"/>
  </cols>
  <sheetData>
    <row r="1" spans="1:9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3" customFormat="1" ht="12.75" customHeight="1" x14ac:dyDescent="0.2">
      <c r="A2" s="300" t="s">
        <v>337</v>
      </c>
      <c r="B2" s="300"/>
      <c r="C2" s="300"/>
      <c r="D2" s="300"/>
      <c r="E2" s="300"/>
      <c r="F2" s="300"/>
      <c r="G2" s="300"/>
      <c r="H2" s="300"/>
      <c r="I2" s="300"/>
    </row>
    <row r="3" spans="1:9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9" s="4" customFormat="1" ht="12.7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</row>
    <row r="5" spans="1:9" s="5" customFormat="1" ht="12" customHeight="1" x14ac:dyDescent="0.2">
      <c r="A5" s="311"/>
      <c r="B5" s="311"/>
      <c r="C5" s="6" t="s">
        <v>1</v>
      </c>
      <c r="D5" s="308" t="s">
        <v>2</v>
      </c>
      <c r="E5" s="309"/>
      <c r="F5" s="310"/>
      <c r="G5" s="308" t="s">
        <v>3</v>
      </c>
      <c r="H5" s="309"/>
      <c r="I5" s="309"/>
    </row>
    <row r="6" spans="1:9" s="5" customFormat="1" ht="12" customHeight="1" x14ac:dyDescent="0.2">
      <c r="A6" s="312"/>
      <c r="B6" s="312"/>
      <c r="C6" s="7"/>
      <c r="D6" s="313"/>
      <c r="E6" s="314"/>
      <c r="F6" s="315"/>
      <c r="G6" s="313"/>
      <c r="H6" s="314"/>
      <c r="I6" s="314"/>
    </row>
    <row r="7" spans="1:9" s="5" customFormat="1" ht="12" customHeight="1" x14ac:dyDescent="0.2">
      <c r="A7" s="312"/>
      <c r="B7" s="312"/>
      <c r="C7" s="312"/>
      <c r="D7" s="312"/>
      <c r="E7" s="312"/>
      <c r="F7" s="312"/>
      <c r="G7" s="312"/>
      <c r="H7" s="312"/>
      <c r="I7" s="312"/>
    </row>
    <row r="8" spans="1:9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9" s="11" customFormat="1" ht="12" customHeight="1" x14ac:dyDescent="0.2">
      <c r="A9" s="303" t="s">
        <v>6</v>
      </c>
      <c r="B9" s="303"/>
      <c r="C9" s="12">
        <f t="shared" ref="C9:I9" si="0">C11+C22+C37+C41+C52</f>
        <v>333753</v>
      </c>
      <c r="D9" s="12">
        <f t="shared" si="0"/>
        <v>246898</v>
      </c>
      <c r="E9" s="12">
        <f t="shared" si="0"/>
        <v>115283</v>
      </c>
      <c r="F9" s="12">
        <f t="shared" si="0"/>
        <v>131615</v>
      </c>
      <c r="G9" s="12">
        <f t="shared" si="0"/>
        <v>86855</v>
      </c>
      <c r="H9" s="12">
        <f t="shared" si="0"/>
        <v>46608</v>
      </c>
      <c r="I9" s="12">
        <f t="shared" si="0"/>
        <v>40247</v>
      </c>
    </row>
    <row r="10" spans="1:9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15" customFormat="1" ht="12" customHeight="1" x14ac:dyDescent="0.2">
      <c r="A11" s="243" t="s">
        <v>7</v>
      </c>
      <c r="B11" s="243"/>
      <c r="C11" s="16">
        <f t="shared" ref="C11:I11" si="1">C12+C16+C20</f>
        <v>29016</v>
      </c>
      <c r="D11" s="16">
        <f t="shared" si="1"/>
        <v>21757</v>
      </c>
      <c r="E11" s="16">
        <f t="shared" si="1"/>
        <v>10578</v>
      </c>
      <c r="F11" s="16">
        <f t="shared" si="1"/>
        <v>11179</v>
      </c>
      <c r="G11" s="16">
        <f t="shared" si="1"/>
        <v>7259</v>
      </c>
      <c r="H11" s="16">
        <f t="shared" si="1"/>
        <v>4320</v>
      </c>
      <c r="I11" s="16">
        <f t="shared" si="1"/>
        <v>2939</v>
      </c>
    </row>
    <row r="12" spans="1:9" s="17" customFormat="1" ht="12" customHeight="1" x14ac:dyDescent="0.2">
      <c r="A12" s="240" t="s">
        <v>8</v>
      </c>
      <c r="B12" s="240"/>
      <c r="C12" s="19">
        <f t="shared" ref="C12:I12" si="2">C13+C14+C15</f>
        <v>9600</v>
      </c>
      <c r="D12" s="19">
        <f t="shared" si="2"/>
        <v>6834</v>
      </c>
      <c r="E12" s="19">
        <f t="shared" si="2"/>
        <v>3330</v>
      </c>
      <c r="F12" s="19">
        <f t="shared" si="2"/>
        <v>3504</v>
      </c>
      <c r="G12" s="19">
        <f t="shared" si="2"/>
        <v>2766</v>
      </c>
      <c r="H12" s="19">
        <f t="shared" si="2"/>
        <v>1752</v>
      </c>
      <c r="I12" s="19">
        <f t="shared" si="2"/>
        <v>1014</v>
      </c>
    </row>
    <row r="13" spans="1:9" s="17" customFormat="1" ht="12" customHeight="1" x14ac:dyDescent="0.2">
      <c r="A13" s="20"/>
      <c r="B13" s="21" t="s">
        <v>9</v>
      </c>
      <c r="C13" s="19">
        <f t="shared" ref="C13:I13" si="3">C211+C213+C219+C226+C227</f>
        <v>3238</v>
      </c>
      <c r="D13" s="19">
        <f t="shared" si="3"/>
        <v>2584</v>
      </c>
      <c r="E13" s="19">
        <f t="shared" si="3"/>
        <v>1251</v>
      </c>
      <c r="F13" s="19">
        <f t="shared" si="3"/>
        <v>1333</v>
      </c>
      <c r="G13" s="19">
        <f t="shared" si="3"/>
        <v>654</v>
      </c>
      <c r="H13" s="19">
        <f t="shared" si="3"/>
        <v>380</v>
      </c>
      <c r="I13" s="19">
        <f t="shared" si="3"/>
        <v>274</v>
      </c>
    </row>
    <row r="14" spans="1:9" s="17" customFormat="1" ht="12" customHeight="1" x14ac:dyDescent="0.2">
      <c r="A14" s="20"/>
      <c r="B14" s="21" t="s">
        <v>10</v>
      </c>
      <c r="C14" s="19">
        <f t="shared" ref="C14:I14" si="4">+C212+C220+C215+C216+C217+C218+C222+C223+C228</f>
        <v>3382</v>
      </c>
      <c r="D14" s="19">
        <f t="shared" si="4"/>
        <v>2395</v>
      </c>
      <c r="E14" s="19">
        <f t="shared" si="4"/>
        <v>1182</v>
      </c>
      <c r="F14" s="19">
        <f t="shared" si="4"/>
        <v>1213</v>
      </c>
      <c r="G14" s="19">
        <f t="shared" si="4"/>
        <v>987</v>
      </c>
      <c r="H14" s="19">
        <f t="shared" si="4"/>
        <v>669</v>
      </c>
      <c r="I14" s="19">
        <f t="shared" si="4"/>
        <v>318</v>
      </c>
    </row>
    <row r="15" spans="1:9" s="17" customFormat="1" ht="12" customHeight="1" x14ac:dyDescent="0.2">
      <c r="A15" s="20"/>
      <c r="B15" s="22" t="s">
        <v>11</v>
      </c>
      <c r="C15" s="19">
        <f t="shared" ref="C15:I15" si="5">C214+C221+C224+C225</f>
        <v>2980</v>
      </c>
      <c r="D15" s="19">
        <f t="shared" si="5"/>
        <v>1855</v>
      </c>
      <c r="E15" s="19">
        <f t="shared" si="5"/>
        <v>897</v>
      </c>
      <c r="F15" s="19">
        <f t="shared" si="5"/>
        <v>958</v>
      </c>
      <c r="G15" s="19">
        <f t="shared" si="5"/>
        <v>1125</v>
      </c>
      <c r="H15" s="19">
        <f t="shared" si="5"/>
        <v>703</v>
      </c>
      <c r="I15" s="19">
        <f t="shared" si="5"/>
        <v>422</v>
      </c>
    </row>
    <row r="16" spans="1:9" s="17" customFormat="1" ht="12" customHeight="1" x14ac:dyDescent="0.2">
      <c r="A16" s="240" t="s">
        <v>12</v>
      </c>
      <c r="B16" s="240"/>
      <c r="C16" s="19">
        <f t="shared" ref="C16:I16" si="6">C17+C18+C19</f>
        <v>5530</v>
      </c>
      <c r="D16" s="19">
        <f t="shared" si="6"/>
        <v>5075</v>
      </c>
      <c r="E16" s="19">
        <f t="shared" si="6"/>
        <v>2525</v>
      </c>
      <c r="F16" s="19">
        <f t="shared" si="6"/>
        <v>2550</v>
      </c>
      <c r="G16" s="19">
        <f t="shared" si="6"/>
        <v>455</v>
      </c>
      <c r="H16" s="19">
        <f t="shared" si="6"/>
        <v>259</v>
      </c>
      <c r="I16" s="19">
        <f t="shared" si="6"/>
        <v>196</v>
      </c>
    </row>
    <row r="17" spans="1:9" s="17" customFormat="1" ht="12" customHeight="1" x14ac:dyDescent="0.2">
      <c r="A17" s="20"/>
      <c r="B17" s="21" t="s">
        <v>13</v>
      </c>
      <c r="C17" s="19">
        <f t="shared" ref="C17:I17" si="7">+C205</f>
        <v>1697</v>
      </c>
      <c r="D17" s="19">
        <f t="shared" si="7"/>
        <v>1589</v>
      </c>
      <c r="E17" s="19">
        <f t="shared" si="7"/>
        <v>782</v>
      </c>
      <c r="F17" s="19">
        <f t="shared" si="7"/>
        <v>807</v>
      </c>
      <c r="G17" s="19">
        <f t="shared" si="7"/>
        <v>108</v>
      </c>
      <c r="H17" s="19">
        <f t="shared" si="7"/>
        <v>59</v>
      </c>
      <c r="I17" s="19">
        <f t="shared" si="7"/>
        <v>49</v>
      </c>
    </row>
    <row r="18" spans="1:9" s="17" customFormat="1" ht="12" customHeight="1" x14ac:dyDescent="0.2">
      <c r="A18" s="20"/>
      <c r="B18" s="21" t="s">
        <v>14</v>
      </c>
      <c r="C18" s="19">
        <f t="shared" ref="C18:I18" si="8">+C204</f>
        <v>1841</v>
      </c>
      <c r="D18" s="19">
        <f t="shared" si="8"/>
        <v>1639</v>
      </c>
      <c r="E18" s="19">
        <f t="shared" si="8"/>
        <v>801</v>
      </c>
      <c r="F18" s="19">
        <f t="shared" si="8"/>
        <v>838</v>
      </c>
      <c r="G18" s="19">
        <f t="shared" si="8"/>
        <v>202</v>
      </c>
      <c r="H18" s="19">
        <f t="shared" si="8"/>
        <v>117</v>
      </c>
      <c r="I18" s="19">
        <f t="shared" si="8"/>
        <v>85</v>
      </c>
    </row>
    <row r="19" spans="1:9" s="17" customFormat="1" ht="12" customHeight="1" x14ac:dyDescent="0.2">
      <c r="A19" s="23"/>
      <c r="B19" s="21" t="s">
        <v>15</v>
      </c>
      <c r="C19" s="19">
        <f t="shared" ref="C19:I19" si="9">C206+C207+C208</f>
        <v>1992</v>
      </c>
      <c r="D19" s="19">
        <f t="shared" si="9"/>
        <v>1847</v>
      </c>
      <c r="E19" s="19">
        <f t="shared" si="9"/>
        <v>942</v>
      </c>
      <c r="F19" s="19">
        <f t="shared" si="9"/>
        <v>905</v>
      </c>
      <c r="G19" s="19">
        <f t="shared" si="9"/>
        <v>145</v>
      </c>
      <c r="H19" s="19">
        <f t="shared" si="9"/>
        <v>83</v>
      </c>
      <c r="I19" s="19">
        <f t="shared" si="9"/>
        <v>62</v>
      </c>
    </row>
    <row r="20" spans="1:9" s="17" customFormat="1" ht="12" customHeight="1" x14ac:dyDescent="0.2">
      <c r="A20" s="242" t="s">
        <v>16</v>
      </c>
      <c r="B20" s="242"/>
      <c r="C20" s="25">
        <f t="shared" ref="C20:I20" si="10">C196+C197+C198+C182+C199+C200+C187+C201+C190</f>
        <v>13886</v>
      </c>
      <c r="D20" s="25">
        <f t="shared" si="10"/>
        <v>9848</v>
      </c>
      <c r="E20" s="25">
        <f t="shared" si="10"/>
        <v>4723</v>
      </c>
      <c r="F20" s="25">
        <f t="shared" si="10"/>
        <v>5125</v>
      </c>
      <c r="G20" s="25">
        <f t="shared" si="10"/>
        <v>4038</v>
      </c>
      <c r="H20" s="25">
        <f t="shared" si="10"/>
        <v>2309</v>
      </c>
      <c r="I20" s="25">
        <f t="shared" si="10"/>
        <v>1729</v>
      </c>
    </row>
    <row r="21" spans="1:9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15" customFormat="1" ht="12" customHeight="1" x14ac:dyDescent="0.2">
      <c r="A22" s="243" t="s">
        <v>17</v>
      </c>
      <c r="B22" s="243"/>
      <c r="C22" s="16">
        <f t="shared" ref="C22:I22" si="11">C23+C24+C25+C28+C31+C32</f>
        <v>67469</v>
      </c>
      <c r="D22" s="16">
        <f t="shared" si="11"/>
        <v>52146</v>
      </c>
      <c r="E22" s="16">
        <f t="shared" si="11"/>
        <v>24206</v>
      </c>
      <c r="F22" s="16">
        <f t="shared" si="11"/>
        <v>27940</v>
      </c>
      <c r="G22" s="16">
        <f t="shared" si="11"/>
        <v>15323</v>
      </c>
      <c r="H22" s="16">
        <f t="shared" si="11"/>
        <v>8124</v>
      </c>
      <c r="I22" s="16">
        <f t="shared" si="11"/>
        <v>7199</v>
      </c>
    </row>
    <row r="23" spans="1:9" s="17" customFormat="1" ht="12" customHeight="1" x14ac:dyDescent="0.2">
      <c r="A23" s="240" t="s">
        <v>18</v>
      </c>
      <c r="B23" s="240"/>
      <c r="C23" s="19">
        <f t="shared" ref="C23:I23" si="12">C136+C138+C139+C150+C151+C153+C155+C157+C158</f>
        <v>40524</v>
      </c>
      <c r="D23" s="19">
        <f t="shared" si="12"/>
        <v>29356</v>
      </c>
      <c r="E23" s="19">
        <f t="shared" si="12"/>
        <v>13325</v>
      </c>
      <c r="F23" s="19">
        <f t="shared" si="12"/>
        <v>16031</v>
      </c>
      <c r="G23" s="19">
        <f t="shared" si="12"/>
        <v>11168</v>
      </c>
      <c r="H23" s="19">
        <f t="shared" si="12"/>
        <v>5817</v>
      </c>
      <c r="I23" s="19">
        <f t="shared" si="12"/>
        <v>5351</v>
      </c>
    </row>
    <row r="24" spans="1:9" s="17" customFormat="1" ht="12" customHeight="1" x14ac:dyDescent="0.2">
      <c r="A24" s="240" t="s">
        <v>19</v>
      </c>
      <c r="B24" s="240"/>
      <c r="C24" s="19">
        <f t="shared" ref="C24:I24" si="13">C145</f>
        <v>4888</v>
      </c>
      <c r="D24" s="19">
        <f t="shared" si="13"/>
        <v>3944</v>
      </c>
      <c r="E24" s="19">
        <f t="shared" si="13"/>
        <v>1828</v>
      </c>
      <c r="F24" s="19">
        <f t="shared" si="13"/>
        <v>2116</v>
      </c>
      <c r="G24" s="19">
        <f t="shared" si="13"/>
        <v>944</v>
      </c>
      <c r="H24" s="19">
        <f t="shared" si="13"/>
        <v>519</v>
      </c>
      <c r="I24" s="19">
        <f t="shared" si="13"/>
        <v>425</v>
      </c>
    </row>
    <row r="25" spans="1:9" s="17" customFormat="1" ht="12" customHeight="1" x14ac:dyDescent="0.2">
      <c r="A25" s="240" t="s">
        <v>20</v>
      </c>
      <c r="B25" s="240"/>
      <c r="C25" s="19">
        <f t="shared" ref="C25:I25" si="14">C26+C27</f>
        <v>11891</v>
      </c>
      <c r="D25" s="19">
        <f t="shared" si="14"/>
        <v>9737</v>
      </c>
      <c r="E25" s="19">
        <f t="shared" si="14"/>
        <v>4651</v>
      </c>
      <c r="F25" s="19">
        <f t="shared" si="14"/>
        <v>5086</v>
      </c>
      <c r="G25" s="19">
        <f t="shared" si="14"/>
        <v>2154</v>
      </c>
      <c r="H25" s="19">
        <f t="shared" si="14"/>
        <v>1173</v>
      </c>
      <c r="I25" s="19">
        <f t="shared" si="14"/>
        <v>981</v>
      </c>
    </row>
    <row r="26" spans="1:9" s="17" customFormat="1" ht="12" customHeight="1" x14ac:dyDescent="0.2">
      <c r="A26" s="26"/>
      <c r="B26" s="21" t="s">
        <v>21</v>
      </c>
      <c r="C26" s="19">
        <f t="shared" ref="C26:I26" si="15">C137+C142+C144+C152+C159+C164</f>
        <v>914</v>
      </c>
      <c r="D26" s="19">
        <f t="shared" si="15"/>
        <v>853</v>
      </c>
      <c r="E26" s="19">
        <f t="shared" si="15"/>
        <v>417</v>
      </c>
      <c r="F26" s="19">
        <f t="shared" si="15"/>
        <v>436</v>
      </c>
      <c r="G26" s="19">
        <f t="shared" si="15"/>
        <v>61</v>
      </c>
      <c r="H26" s="19">
        <f t="shared" si="15"/>
        <v>31</v>
      </c>
      <c r="I26" s="19">
        <f t="shared" si="15"/>
        <v>30</v>
      </c>
    </row>
    <row r="27" spans="1:9" s="17" customFormat="1" ht="12" customHeight="1" x14ac:dyDescent="0.2">
      <c r="A27" s="23"/>
      <c r="B27" s="21" t="s">
        <v>22</v>
      </c>
      <c r="C27" s="19">
        <f t="shared" ref="C27:I27" si="16">C143+C146+C149+C161</f>
        <v>10977</v>
      </c>
      <c r="D27" s="19">
        <f t="shared" si="16"/>
        <v>8884</v>
      </c>
      <c r="E27" s="19">
        <f t="shared" si="16"/>
        <v>4234</v>
      </c>
      <c r="F27" s="19">
        <f t="shared" si="16"/>
        <v>4650</v>
      </c>
      <c r="G27" s="19">
        <f t="shared" si="16"/>
        <v>2093</v>
      </c>
      <c r="H27" s="19">
        <f t="shared" si="16"/>
        <v>1142</v>
      </c>
      <c r="I27" s="19">
        <f t="shared" si="16"/>
        <v>951</v>
      </c>
    </row>
    <row r="28" spans="1:9" s="17" customFormat="1" ht="12" customHeight="1" x14ac:dyDescent="0.2">
      <c r="A28" s="240" t="s">
        <v>23</v>
      </c>
      <c r="B28" s="240"/>
      <c r="C28" s="19">
        <f t="shared" ref="C28:I28" si="17">C29+C30</f>
        <v>3645</v>
      </c>
      <c r="D28" s="19">
        <f t="shared" si="17"/>
        <v>3261</v>
      </c>
      <c r="E28" s="19">
        <f t="shared" si="17"/>
        <v>1545</v>
      </c>
      <c r="F28" s="19">
        <f t="shared" si="17"/>
        <v>1716</v>
      </c>
      <c r="G28" s="19">
        <f t="shared" si="17"/>
        <v>384</v>
      </c>
      <c r="H28" s="19">
        <f t="shared" si="17"/>
        <v>222</v>
      </c>
      <c r="I28" s="19">
        <f t="shared" si="17"/>
        <v>162</v>
      </c>
    </row>
    <row r="29" spans="1:9" s="17" customFormat="1" ht="12" customHeight="1" x14ac:dyDescent="0.2">
      <c r="A29" s="26"/>
      <c r="B29" s="21" t="s">
        <v>24</v>
      </c>
      <c r="C29" s="19">
        <f t="shared" ref="C29:I29" si="18">+C141</f>
        <v>1122</v>
      </c>
      <c r="D29" s="19">
        <f t="shared" si="18"/>
        <v>1020</v>
      </c>
      <c r="E29" s="19">
        <f t="shared" si="18"/>
        <v>481</v>
      </c>
      <c r="F29" s="19">
        <f t="shared" si="18"/>
        <v>539</v>
      </c>
      <c r="G29" s="19">
        <f t="shared" si="18"/>
        <v>102</v>
      </c>
      <c r="H29" s="19">
        <f t="shared" si="18"/>
        <v>56</v>
      </c>
      <c r="I29" s="19">
        <f t="shared" si="18"/>
        <v>46</v>
      </c>
    </row>
    <row r="30" spans="1:9" s="17" customFormat="1" ht="12" customHeight="1" x14ac:dyDescent="0.2">
      <c r="A30" s="23"/>
      <c r="B30" s="21" t="s">
        <v>25</v>
      </c>
      <c r="C30" s="19">
        <f t="shared" ref="C30:I30" si="19">C140+C160+C163</f>
        <v>2523</v>
      </c>
      <c r="D30" s="19">
        <f t="shared" si="19"/>
        <v>2241</v>
      </c>
      <c r="E30" s="19">
        <f t="shared" si="19"/>
        <v>1064</v>
      </c>
      <c r="F30" s="19">
        <f t="shared" si="19"/>
        <v>1177</v>
      </c>
      <c r="G30" s="19">
        <f t="shared" si="19"/>
        <v>282</v>
      </c>
      <c r="H30" s="19">
        <f t="shared" si="19"/>
        <v>166</v>
      </c>
      <c r="I30" s="19">
        <f t="shared" si="19"/>
        <v>116</v>
      </c>
    </row>
    <row r="31" spans="1:9" s="17" customFormat="1" ht="12" customHeight="1" x14ac:dyDescent="0.2">
      <c r="A31" s="240" t="s">
        <v>26</v>
      </c>
      <c r="B31" s="240"/>
      <c r="C31" s="19">
        <f t="shared" ref="C31:I31" si="20">C147+C148+C154+C156+C162</f>
        <v>759</v>
      </c>
      <c r="D31" s="19">
        <f t="shared" si="20"/>
        <v>699</v>
      </c>
      <c r="E31" s="19">
        <f t="shared" si="20"/>
        <v>353</v>
      </c>
      <c r="F31" s="19">
        <f t="shared" si="20"/>
        <v>346</v>
      </c>
      <c r="G31" s="19">
        <f t="shared" si="20"/>
        <v>60</v>
      </c>
      <c r="H31" s="19">
        <f t="shared" si="20"/>
        <v>33</v>
      </c>
      <c r="I31" s="19">
        <f t="shared" si="20"/>
        <v>27</v>
      </c>
    </row>
    <row r="32" spans="1:9" s="17" customFormat="1" ht="12" customHeight="1" x14ac:dyDescent="0.2">
      <c r="A32" s="240" t="s">
        <v>27</v>
      </c>
      <c r="B32" s="240"/>
      <c r="C32" s="19">
        <f t="shared" ref="C32:I32" si="21">C33+C34+C35</f>
        <v>5762</v>
      </c>
      <c r="D32" s="19">
        <f t="shared" si="21"/>
        <v>5149</v>
      </c>
      <c r="E32" s="19">
        <f t="shared" si="21"/>
        <v>2504</v>
      </c>
      <c r="F32" s="19">
        <f t="shared" si="21"/>
        <v>2645</v>
      </c>
      <c r="G32" s="19">
        <f t="shared" si="21"/>
        <v>613</v>
      </c>
      <c r="H32" s="19">
        <f t="shared" si="21"/>
        <v>360</v>
      </c>
      <c r="I32" s="19">
        <f t="shared" si="21"/>
        <v>253</v>
      </c>
    </row>
    <row r="33" spans="1:9" s="17" customFormat="1" ht="12" customHeight="1" x14ac:dyDescent="0.2">
      <c r="A33" s="26"/>
      <c r="B33" s="21" t="s">
        <v>28</v>
      </c>
      <c r="C33" s="19">
        <f t="shared" ref="C33:I33" si="22">C172</f>
        <v>535</v>
      </c>
      <c r="D33" s="19">
        <f t="shared" si="22"/>
        <v>500</v>
      </c>
      <c r="E33" s="19">
        <f t="shared" si="22"/>
        <v>241</v>
      </c>
      <c r="F33" s="19">
        <f t="shared" si="22"/>
        <v>259</v>
      </c>
      <c r="G33" s="19">
        <f t="shared" si="22"/>
        <v>35</v>
      </c>
      <c r="H33" s="19">
        <f t="shared" si="22"/>
        <v>29</v>
      </c>
      <c r="I33" s="19">
        <f t="shared" si="22"/>
        <v>6</v>
      </c>
    </row>
    <row r="34" spans="1:9" s="17" customFormat="1" ht="12" customHeight="1" x14ac:dyDescent="0.2">
      <c r="A34" s="20"/>
      <c r="B34" s="21" t="s">
        <v>29</v>
      </c>
      <c r="C34" s="19">
        <f t="shared" ref="C34:I34" si="23">C168+C169+C170+C173</f>
        <v>205</v>
      </c>
      <c r="D34" s="19">
        <f t="shared" si="23"/>
        <v>187</v>
      </c>
      <c r="E34" s="19">
        <f t="shared" si="23"/>
        <v>99</v>
      </c>
      <c r="F34" s="19">
        <f t="shared" si="23"/>
        <v>88</v>
      </c>
      <c r="G34" s="19">
        <f t="shared" si="23"/>
        <v>18</v>
      </c>
      <c r="H34" s="19">
        <f t="shared" si="23"/>
        <v>10</v>
      </c>
      <c r="I34" s="19">
        <f t="shared" si="23"/>
        <v>8</v>
      </c>
    </row>
    <row r="35" spans="1:9" s="17" customFormat="1" ht="12" customHeight="1" x14ac:dyDescent="0.2">
      <c r="A35" s="20"/>
      <c r="B35" s="27" t="s">
        <v>30</v>
      </c>
      <c r="C35" s="25">
        <f t="shared" ref="C35:I35" si="24">C167+C171+C174</f>
        <v>5022</v>
      </c>
      <c r="D35" s="25">
        <f t="shared" si="24"/>
        <v>4462</v>
      </c>
      <c r="E35" s="25">
        <f t="shared" si="24"/>
        <v>2164</v>
      </c>
      <c r="F35" s="25">
        <f t="shared" si="24"/>
        <v>2298</v>
      </c>
      <c r="G35" s="25">
        <f t="shared" si="24"/>
        <v>560</v>
      </c>
      <c r="H35" s="25">
        <f t="shared" si="24"/>
        <v>321</v>
      </c>
      <c r="I35" s="25">
        <f t="shared" si="24"/>
        <v>239</v>
      </c>
    </row>
    <row r="36" spans="1:9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15" customFormat="1" ht="12" customHeight="1" x14ac:dyDescent="0.2">
      <c r="A37" s="243" t="s">
        <v>31</v>
      </c>
      <c r="B37" s="243"/>
      <c r="C37" s="16">
        <f t="shared" ref="C37:I37" si="25">C38+C39</f>
        <v>46511</v>
      </c>
      <c r="D37" s="16">
        <f t="shared" si="25"/>
        <v>34239</v>
      </c>
      <c r="E37" s="16">
        <f t="shared" si="25"/>
        <v>16097</v>
      </c>
      <c r="F37" s="16">
        <f t="shared" si="25"/>
        <v>18142</v>
      </c>
      <c r="G37" s="16">
        <f t="shared" si="25"/>
        <v>12272</v>
      </c>
      <c r="H37" s="16">
        <f t="shared" si="25"/>
        <v>6499</v>
      </c>
      <c r="I37" s="16">
        <f t="shared" si="25"/>
        <v>5773</v>
      </c>
    </row>
    <row r="38" spans="1:9" s="17" customFormat="1" ht="12" customHeight="1" x14ac:dyDescent="0.2">
      <c r="A38" s="240" t="s">
        <v>32</v>
      </c>
      <c r="B38" s="240"/>
      <c r="C38" s="19">
        <f t="shared" ref="C38:I38" si="26">C177+C178+C180+C181+C183+C186+C188+C189+C192+C193</f>
        <v>41124</v>
      </c>
      <c r="D38" s="19">
        <f t="shared" si="26"/>
        <v>30425</v>
      </c>
      <c r="E38" s="19">
        <f t="shared" si="26"/>
        <v>14204</v>
      </c>
      <c r="F38" s="19">
        <f t="shared" si="26"/>
        <v>16221</v>
      </c>
      <c r="G38" s="19">
        <f t="shared" si="26"/>
        <v>10699</v>
      </c>
      <c r="H38" s="19">
        <f t="shared" si="26"/>
        <v>5629</v>
      </c>
      <c r="I38" s="19">
        <f t="shared" si="26"/>
        <v>5070</v>
      </c>
    </row>
    <row r="39" spans="1:9" s="17" customFormat="1" ht="12" customHeight="1" x14ac:dyDescent="0.2">
      <c r="A39" s="242" t="s">
        <v>33</v>
      </c>
      <c r="B39" s="242"/>
      <c r="C39" s="25">
        <f t="shared" ref="C39:I39" si="27">+C179+C184+C191</f>
        <v>5387</v>
      </c>
      <c r="D39" s="25">
        <f t="shared" si="27"/>
        <v>3814</v>
      </c>
      <c r="E39" s="25">
        <f t="shared" si="27"/>
        <v>1893</v>
      </c>
      <c r="F39" s="25">
        <f t="shared" si="27"/>
        <v>1921</v>
      </c>
      <c r="G39" s="25">
        <f t="shared" si="27"/>
        <v>1573</v>
      </c>
      <c r="H39" s="25">
        <f t="shared" si="27"/>
        <v>870</v>
      </c>
      <c r="I39" s="25">
        <f t="shared" si="27"/>
        <v>703</v>
      </c>
    </row>
    <row r="40" spans="1:9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15" customFormat="1" ht="12" customHeight="1" x14ac:dyDescent="0.2">
      <c r="A41" s="243" t="s">
        <v>34</v>
      </c>
      <c r="B41" s="243"/>
      <c r="C41" s="16">
        <f t="shared" ref="C41:I41" si="28">C42+C43+C47</f>
        <v>137197</v>
      </c>
      <c r="D41" s="16">
        <f t="shared" si="28"/>
        <v>97047</v>
      </c>
      <c r="E41" s="16">
        <f t="shared" si="28"/>
        <v>44750</v>
      </c>
      <c r="F41" s="16">
        <f t="shared" si="28"/>
        <v>52297</v>
      </c>
      <c r="G41" s="16">
        <f t="shared" si="28"/>
        <v>40150</v>
      </c>
      <c r="H41" s="16">
        <f t="shared" si="28"/>
        <v>21365</v>
      </c>
      <c r="I41" s="16">
        <f t="shared" si="28"/>
        <v>18785</v>
      </c>
    </row>
    <row r="42" spans="1:9" s="17" customFormat="1" ht="12" customHeight="1" x14ac:dyDescent="0.2">
      <c r="A42" s="240" t="s">
        <v>35</v>
      </c>
      <c r="B42" s="240"/>
      <c r="C42" s="19">
        <f t="shared" ref="C42:I42" si="29">C86+C87+C88+C90+C91+C95+C96+C98+C100+C102+C103+C107+C109+C114+C115+C119+C122+C125+C128+C132+C133</f>
        <v>90666</v>
      </c>
      <c r="D42" s="19">
        <f t="shared" si="29"/>
        <v>59136</v>
      </c>
      <c r="E42" s="19">
        <f t="shared" si="29"/>
        <v>26830</v>
      </c>
      <c r="F42" s="19">
        <f t="shared" si="29"/>
        <v>32306</v>
      </c>
      <c r="G42" s="19">
        <f t="shared" si="29"/>
        <v>31530</v>
      </c>
      <c r="H42" s="19">
        <f t="shared" si="29"/>
        <v>16562</v>
      </c>
      <c r="I42" s="19">
        <f t="shared" si="29"/>
        <v>14968</v>
      </c>
    </row>
    <row r="43" spans="1:9" s="17" customFormat="1" ht="12" customHeight="1" x14ac:dyDescent="0.2">
      <c r="A43" s="247" t="s">
        <v>36</v>
      </c>
      <c r="B43" s="247"/>
      <c r="C43" s="19">
        <f t="shared" ref="C43:I43" si="30">C44+C45+C46</f>
        <v>24542</v>
      </c>
      <c r="D43" s="19">
        <f t="shared" si="30"/>
        <v>20516</v>
      </c>
      <c r="E43" s="19">
        <f t="shared" si="30"/>
        <v>9915</v>
      </c>
      <c r="F43" s="19">
        <f t="shared" si="30"/>
        <v>10601</v>
      </c>
      <c r="G43" s="19">
        <f t="shared" si="30"/>
        <v>4026</v>
      </c>
      <c r="H43" s="19">
        <f t="shared" si="30"/>
        <v>2323</v>
      </c>
      <c r="I43" s="19">
        <f t="shared" si="30"/>
        <v>1703</v>
      </c>
    </row>
    <row r="44" spans="1:9" s="17" customFormat="1" ht="12" customHeight="1" x14ac:dyDescent="0.2">
      <c r="A44" s="27"/>
      <c r="B44" s="21" t="s">
        <v>37</v>
      </c>
      <c r="C44" s="19">
        <f t="shared" ref="C44:I44" si="31">C79+C112+C101+C185+C105+C110+C129</f>
        <v>12450</v>
      </c>
      <c r="D44" s="19">
        <f t="shared" si="31"/>
        <v>9829</v>
      </c>
      <c r="E44" s="19">
        <f t="shared" si="31"/>
        <v>4728</v>
      </c>
      <c r="F44" s="19">
        <f t="shared" si="31"/>
        <v>5101</v>
      </c>
      <c r="G44" s="19">
        <f t="shared" si="31"/>
        <v>2621</v>
      </c>
      <c r="H44" s="19">
        <f t="shared" si="31"/>
        <v>1561</v>
      </c>
      <c r="I44" s="19">
        <f t="shared" si="31"/>
        <v>1060</v>
      </c>
    </row>
    <row r="45" spans="1:9" s="17" customFormat="1" ht="12" customHeight="1" x14ac:dyDescent="0.2">
      <c r="A45" s="27"/>
      <c r="B45" s="21" t="s">
        <v>38</v>
      </c>
      <c r="C45" s="19">
        <f t="shared" ref="C45:I45" si="32">C89+C118+C120+C127</f>
        <v>11146</v>
      </c>
      <c r="D45" s="19">
        <f t="shared" si="32"/>
        <v>9835</v>
      </c>
      <c r="E45" s="19">
        <f t="shared" si="32"/>
        <v>4769</v>
      </c>
      <c r="F45" s="19">
        <f t="shared" si="32"/>
        <v>5066</v>
      </c>
      <c r="G45" s="19">
        <f t="shared" si="32"/>
        <v>1311</v>
      </c>
      <c r="H45" s="19">
        <f t="shared" si="32"/>
        <v>712</v>
      </c>
      <c r="I45" s="19">
        <f t="shared" si="32"/>
        <v>599</v>
      </c>
    </row>
    <row r="46" spans="1:9" s="17" customFormat="1" ht="12" customHeight="1" x14ac:dyDescent="0.2">
      <c r="A46" s="27"/>
      <c r="B46" s="22" t="s">
        <v>39</v>
      </c>
      <c r="C46" s="19">
        <f t="shared" ref="C46:I46" si="33">C83+C93+C94+C130</f>
        <v>946</v>
      </c>
      <c r="D46" s="19">
        <f t="shared" si="33"/>
        <v>852</v>
      </c>
      <c r="E46" s="19">
        <f t="shared" si="33"/>
        <v>418</v>
      </c>
      <c r="F46" s="19">
        <f t="shared" si="33"/>
        <v>434</v>
      </c>
      <c r="G46" s="19">
        <f t="shared" si="33"/>
        <v>94</v>
      </c>
      <c r="H46" s="19">
        <f t="shared" si="33"/>
        <v>50</v>
      </c>
      <c r="I46" s="19">
        <f t="shared" si="33"/>
        <v>44</v>
      </c>
    </row>
    <row r="47" spans="1:9" s="17" customFormat="1" ht="12" customHeight="1" x14ac:dyDescent="0.2">
      <c r="A47" s="240" t="s">
        <v>40</v>
      </c>
      <c r="B47" s="240"/>
      <c r="C47" s="19">
        <f t="shared" ref="C47:I47" si="34">C48+C49+C50</f>
        <v>21989</v>
      </c>
      <c r="D47" s="19">
        <f t="shared" si="34"/>
        <v>17395</v>
      </c>
      <c r="E47" s="19">
        <f t="shared" si="34"/>
        <v>8005</v>
      </c>
      <c r="F47" s="19">
        <f t="shared" si="34"/>
        <v>9390</v>
      </c>
      <c r="G47" s="19">
        <f t="shared" si="34"/>
        <v>4594</v>
      </c>
      <c r="H47" s="19">
        <f t="shared" si="34"/>
        <v>2480</v>
      </c>
      <c r="I47" s="19">
        <f t="shared" si="34"/>
        <v>2114</v>
      </c>
    </row>
    <row r="48" spans="1:9" s="17" customFormat="1" ht="12" customHeight="1" x14ac:dyDescent="0.2">
      <c r="A48" s="27"/>
      <c r="B48" s="21" t="s">
        <v>41</v>
      </c>
      <c r="C48" s="19">
        <f t="shared" ref="C48:I48" si="35">+C75+C76+C85+C111</f>
        <v>2612</v>
      </c>
      <c r="D48" s="19">
        <f t="shared" si="35"/>
        <v>2323</v>
      </c>
      <c r="E48" s="19">
        <f t="shared" si="35"/>
        <v>1096</v>
      </c>
      <c r="F48" s="19">
        <f t="shared" si="35"/>
        <v>1227</v>
      </c>
      <c r="G48" s="19">
        <f t="shared" si="35"/>
        <v>289</v>
      </c>
      <c r="H48" s="19">
        <f t="shared" si="35"/>
        <v>160</v>
      </c>
      <c r="I48" s="19">
        <f t="shared" si="35"/>
        <v>129</v>
      </c>
    </row>
    <row r="49" spans="1:12" s="17" customFormat="1" ht="12" customHeight="1" x14ac:dyDescent="0.2">
      <c r="A49" s="27"/>
      <c r="B49" s="21" t="s">
        <v>42</v>
      </c>
      <c r="C49" s="19">
        <f t="shared" ref="C49:I49" si="36">C78+C80+C97+C99+C113+C117+C123+C126</f>
        <v>5934</v>
      </c>
      <c r="D49" s="19">
        <f t="shared" si="36"/>
        <v>5032</v>
      </c>
      <c r="E49" s="19">
        <f t="shared" si="36"/>
        <v>2360</v>
      </c>
      <c r="F49" s="19">
        <f t="shared" si="36"/>
        <v>2672</v>
      </c>
      <c r="G49" s="19">
        <f t="shared" si="36"/>
        <v>902</v>
      </c>
      <c r="H49" s="19">
        <f t="shared" si="36"/>
        <v>503</v>
      </c>
      <c r="I49" s="19">
        <f t="shared" si="36"/>
        <v>399</v>
      </c>
    </row>
    <row r="50" spans="1:12" s="17" customFormat="1" ht="12" customHeight="1" x14ac:dyDescent="0.2">
      <c r="A50" s="27"/>
      <c r="B50" s="27" t="s">
        <v>43</v>
      </c>
      <c r="C50" s="25">
        <f t="shared" ref="C50:I50" si="37">C74+C81+C92+C104+C116+C121+C131</f>
        <v>13443</v>
      </c>
      <c r="D50" s="25">
        <f t="shared" si="37"/>
        <v>10040</v>
      </c>
      <c r="E50" s="25">
        <f t="shared" si="37"/>
        <v>4549</v>
      </c>
      <c r="F50" s="25">
        <f t="shared" si="37"/>
        <v>5491</v>
      </c>
      <c r="G50" s="25">
        <f t="shared" si="37"/>
        <v>3403</v>
      </c>
      <c r="H50" s="25">
        <f t="shared" si="37"/>
        <v>1817</v>
      </c>
      <c r="I50" s="25">
        <f t="shared" si="37"/>
        <v>1586</v>
      </c>
    </row>
    <row r="51" spans="1:12" s="17" customFormat="1" ht="12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</row>
    <row r="52" spans="1:12" s="15" customFormat="1" ht="12" customHeight="1" x14ac:dyDescent="0.2">
      <c r="A52" s="243" t="s">
        <v>44</v>
      </c>
      <c r="B52" s="243"/>
      <c r="C52" s="16">
        <f t="shared" ref="C52:I52" si="38">C53+C54+C55</f>
        <v>53560</v>
      </c>
      <c r="D52" s="16">
        <f t="shared" si="38"/>
        <v>41709</v>
      </c>
      <c r="E52" s="16">
        <f t="shared" si="38"/>
        <v>19652</v>
      </c>
      <c r="F52" s="16">
        <f t="shared" si="38"/>
        <v>22057</v>
      </c>
      <c r="G52" s="16">
        <f t="shared" si="38"/>
        <v>11851</v>
      </c>
      <c r="H52" s="16">
        <f t="shared" si="38"/>
        <v>6300</v>
      </c>
      <c r="I52" s="16">
        <f t="shared" si="38"/>
        <v>5551</v>
      </c>
    </row>
    <row r="53" spans="1:12" s="17" customFormat="1" ht="12" customHeight="1" x14ac:dyDescent="0.2">
      <c r="A53" s="240" t="s">
        <v>45</v>
      </c>
      <c r="B53" s="240"/>
      <c r="C53" s="19">
        <f t="shared" ref="C53:I53" si="39">C58+C62+C67+C71</f>
        <v>18639</v>
      </c>
      <c r="D53" s="19">
        <f t="shared" si="39"/>
        <v>13286</v>
      </c>
      <c r="E53" s="19">
        <f t="shared" si="39"/>
        <v>6108</v>
      </c>
      <c r="F53" s="19">
        <f t="shared" si="39"/>
        <v>7178</v>
      </c>
      <c r="G53" s="19">
        <f t="shared" si="39"/>
        <v>5353</v>
      </c>
      <c r="H53" s="19">
        <f t="shared" si="39"/>
        <v>2790</v>
      </c>
      <c r="I53" s="19">
        <f t="shared" si="39"/>
        <v>2563</v>
      </c>
    </row>
    <row r="54" spans="1:12" s="17" customFormat="1" ht="12" customHeight="1" x14ac:dyDescent="0.2">
      <c r="A54" s="240" t="s">
        <v>46</v>
      </c>
      <c r="B54" s="240"/>
      <c r="C54" s="19">
        <f t="shared" ref="C54:I54" si="40">C77+C59+C82+C84+C63+C64+C65+C106+C108+C66+C68+C69+C124+C70</f>
        <v>30961</v>
      </c>
      <c r="D54" s="19">
        <f t="shared" si="40"/>
        <v>24842</v>
      </c>
      <c r="E54" s="19">
        <f t="shared" si="40"/>
        <v>11786</v>
      </c>
      <c r="F54" s="19">
        <f t="shared" si="40"/>
        <v>13056</v>
      </c>
      <c r="G54" s="19">
        <f t="shared" si="40"/>
        <v>6119</v>
      </c>
      <c r="H54" s="19">
        <f t="shared" si="40"/>
        <v>3305</v>
      </c>
      <c r="I54" s="19">
        <f t="shared" si="40"/>
        <v>2814</v>
      </c>
    </row>
    <row r="55" spans="1:12" s="17" customFormat="1" ht="12" customHeight="1" x14ac:dyDescent="0.2">
      <c r="A55" s="242" t="s">
        <v>47</v>
      </c>
      <c r="B55" s="242"/>
      <c r="C55" s="25">
        <f t="shared" ref="C55:I55" si="41">C61+C60</f>
        <v>3960</v>
      </c>
      <c r="D55" s="25">
        <f t="shared" si="41"/>
        <v>3581</v>
      </c>
      <c r="E55" s="25">
        <f t="shared" si="41"/>
        <v>1758</v>
      </c>
      <c r="F55" s="25">
        <f t="shared" si="41"/>
        <v>1823</v>
      </c>
      <c r="G55" s="25">
        <f t="shared" si="41"/>
        <v>379</v>
      </c>
      <c r="H55" s="25">
        <f t="shared" si="41"/>
        <v>205</v>
      </c>
      <c r="I55" s="25">
        <f t="shared" si="41"/>
        <v>174</v>
      </c>
    </row>
    <row r="56" spans="1:12" s="17" customFormat="1" ht="12" customHeight="1" x14ac:dyDescent="0.2">
      <c r="A56" s="22"/>
      <c r="B56" s="28"/>
      <c r="C56" s="29"/>
      <c r="D56" s="29"/>
      <c r="E56" s="29"/>
      <c r="F56" s="29"/>
      <c r="G56" s="29"/>
      <c r="H56" s="29"/>
      <c r="I56" s="29"/>
    </row>
    <row r="57" spans="1:12" s="17" customFormat="1" ht="12" customHeight="1" x14ac:dyDescent="0.2">
      <c r="A57" s="246" t="s">
        <v>48</v>
      </c>
      <c r="B57" s="246"/>
      <c r="C57" s="14">
        <f t="shared" ref="C57:I57" si="42">SUM(C58:C71)</f>
        <v>48729</v>
      </c>
      <c r="D57" s="14">
        <f t="shared" si="42"/>
        <v>37941</v>
      </c>
      <c r="E57" s="14">
        <f t="shared" si="42"/>
        <v>17835</v>
      </c>
      <c r="F57" s="14">
        <f t="shared" si="42"/>
        <v>20106</v>
      </c>
      <c r="G57" s="14">
        <f t="shared" si="42"/>
        <v>10788</v>
      </c>
      <c r="H57" s="14">
        <f t="shared" si="42"/>
        <v>5693</v>
      </c>
      <c r="I57" s="14">
        <f t="shared" si="42"/>
        <v>5095</v>
      </c>
    </row>
    <row r="58" spans="1:12" s="17" customFormat="1" ht="12" customHeight="1" x14ac:dyDescent="0.2">
      <c r="A58" s="240" t="s">
        <v>49</v>
      </c>
      <c r="B58" s="240"/>
      <c r="C58" s="19">
        <f t="shared" ref="C58:C71" si="43">SUM(D58,G58)</f>
        <v>3349</v>
      </c>
      <c r="D58" s="19">
        <f t="shared" ref="D58:D71" si="44">SUM(E58,F58)</f>
        <v>2645</v>
      </c>
      <c r="E58" s="19">
        <v>1256</v>
      </c>
      <c r="F58" s="19">
        <v>1389</v>
      </c>
      <c r="G58" s="19">
        <f t="shared" ref="G58:G71" si="45">SUM(H58,I58)</f>
        <v>704</v>
      </c>
      <c r="H58" s="19">
        <v>386</v>
      </c>
      <c r="I58" s="19">
        <v>318</v>
      </c>
      <c r="J58" s="113"/>
      <c r="K58" s="113"/>
      <c r="L58" s="113"/>
    </row>
    <row r="59" spans="1:12" s="17" customFormat="1" ht="12" customHeight="1" x14ac:dyDescent="0.2">
      <c r="A59" s="240" t="s">
        <v>50</v>
      </c>
      <c r="B59" s="240"/>
      <c r="C59" s="19">
        <f t="shared" si="43"/>
        <v>601</v>
      </c>
      <c r="D59" s="19">
        <f t="shared" si="44"/>
        <v>547</v>
      </c>
      <c r="E59" s="19">
        <v>269</v>
      </c>
      <c r="F59" s="19">
        <v>278</v>
      </c>
      <c r="G59" s="19">
        <f t="shared" si="45"/>
        <v>54</v>
      </c>
      <c r="H59" s="19">
        <v>29</v>
      </c>
      <c r="I59" s="19">
        <v>25</v>
      </c>
      <c r="J59" s="113"/>
      <c r="K59" s="113"/>
      <c r="L59" s="113"/>
    </row>
    <row r="60" spans="1:12" s="17" customFormat="1" ht="12" customHeight="1" x14ac:dyDescent="0.2">
      <c r="A60" s="240" t="s">
        <v>51</v>
      </c>
      <c r="B60" s="240"/>
      <c r="C60" s="19">
        <f t="shared" si="43"/>
        <v>1960</v>
      </c>
      <c r="D60" s="19">
        <f t="shared" si="44"/>
        <v>1794</v>
      </c>
      <c r="E60" s="19">
        <v>868</v>
      </c>
      <c r="F60" s="19">
        <v>926</v>
      </c>
      <c r="G60" s="19">
        <f t="shared" si="45"/>
        <v>166</v>
      </c>
      <c r="H60" s="19">
        <v>84</v>
      </c>
      <c r="I60" s="19">
        <v>82</v>
      </c>
      <c r="J60" s="113"/>
      <c r="K60" s="113"/>
      <c r="L60" s="113"/>
    </row>
    <row r="61" spans="1:12" s="17" customFormat="1" ht="12" customHeight="1" x14ac:dyDescent="0.2">
      <c r="A61" s="240" t="s">
        <v>52</v>
      </c>
      <c r="B61" s="240"/>
      <c r="C61" s="19">
        <f t="shared" si="43"/>
        <v>2000</v>
      </c>
      <c r="D61" s="19">
        <f t="shared" si="44"/>
        <v>1787</v>
      </c>
      <c r="E61" s="19">
        <v>890</v>
      </c>
      <c r="F61" s="19">
        <v>897</v>
      </c>
      <c r="G61" s="19">
        <f t="shared" si="45"/>
        <v>213</v>
      </c>
      <c r="H61" s="19">
        <v>121</v>
      </c>
      <c r="I61" s="19">
        <v>92</v>
      </c>
      <c r="J61" s="113"/>
      <c r="K61" s="113"/>
      <c r="L61" s="113"/>
    </row>
    <row r="62" spans="1:12" s="17" customFormat="1" ht="12" customHeight="1" x14ac:dyDescent="0.2">
      <c r="A62" s="240" t="s">
        <v>53</v>
      </c>
      <c r="B62" s="240"/>
      <c r="C62" s="19">
        <f t="shared" si="43"/>
        <v>7737</v>
      </c>
      <c r="D62" s="19">
        <f t="shared" si="44"/>
        <v>4842</v>
      </c>
      <c r="E62" s="19">
        <v>2177</v>
      </c>
      <c r="F62" s="19">
        <v>2665</v>
      </c>
      <c r="G62" s="19">
        <f t="shared" si="45"/>
        <v>2895</v>
      </c>
      <c r="H62" s="19">
        <v>1490</v>
      </c>
      <c r="I62" s="19">
        <v>1405</v>
      </c>
      <c r="J62" s="113"/>
      <c r="K62" s="113"/>
      <c r="L62" s="113"/>
    </row>
    <row r="63" spans="1:12" s="17" customFormat="1" ht="12" customHeight="1" x14ac:dyDescent="0.2">
      <c r="A63" s="240" t="s">
        <v>54</v>
      </c>
      <c r="B63" s="240"/>
      <c r="C63" s="19">
        <f t="shared" si="43"/>
        <v>2681</v>
      </c>
      <c r="D63" s="19">
        <f t="shared" si="44"/>
        <v>2173</v>
      </c>
      <c r="E63" s="19">
        <v>1028</v>
      </c>
      <c r="F63" s="19">
        <v>1145</v>
      </c>
      <c r="G63" s="19">
        <f t="shared" si="45"/>
        <v>508</v>
      </c>
      <c r="H63" s="19">
        <v>294</v>
      </c>
      <c r="I63" s="19">
        <v>214</v>
      </c>
      <c r="J63" s="113"/>
      <c r="K63" s="113"/>
      <c r="L63" s="113"/>
    </row>
    <row r="64" spans="1:12" s="17" customFormat="1" ht="12" customHeight="1" x14ac:dyDescent="0.2">
      <c r="A64" s="240" t="s">
        <v>55</v>
      </c>
      <c r="B64" s="240"/>
      <c r="C64" s="19">
        <f t="shared" si="43"/>
        <v>1713</v>
      </c>
      <c r="D64" s="19">
        <f t="shared" si="44"/>
        <v>1439</v>
      </c>
      <c r="E64" s="19">
        <v>687</v>
      </c>
      <c r="F64" s="19">
        <v>752</v>
      </c>
      <c r="G64" s="19">
        <f t="shared" si="45"/>
        <v>274</v>
      </c>
      <c r="H64" s="19">
        <v>154</v>
      </c>
      <c r="I64" s="19">
        <v>120</v>
      </c>
      <c r="J64" s="113"/>
      <c r="K64" s="113"/>
      <c r="L64" s="113"/>
    </row>
    <row r="65" spans="1:12" s="17" customFormat="1" ht="12" customHeight="1" x14ac:dyDescent="0.2">
      <c r="A65" s="240" t="s">
        <v>56</v>
      </c>
      <c r="B65" s="240"/>
      <c r="C65" s="19">
        <f t="shared" si="43"/>
        <v>11582</v>
      </c>
      <c r="D65" s="19">
        <f t="shared" si="44"/>
        <v>9137</v>
      </c>
      <c r="E65" s="19">
        <v>4290</v>
      </c>
      <c r="F65" s="19">
        <v>4847</v>
      </c>
      <c r="G65" s="19">
        <f t="shared" si="45"/>
        <v>2445</v>
      </c>
      <c r="H65" s="19">
        <v>1261</v>
      </c>
      <c r="I65" s="19">
        <v>1184</v>
      </c>
      <c r="J65" s="113"/>
      <c r="K65" s="113"/>
      <c r="L65" s="113"/>
    </row>
    <row r="66" spans="1:12" s="17" customFormat="1" ht="12" customHeight="1" x14ac:dyDescent="0.2">
      <c r="A66" s="240" t="s">
        <v>57</v>
      </c>
      <c r="B66" s="240"/>
      <c r="C66" s="19">
        <f t="shared" si="43"/>
        <v>317</v>
      </c>
      <c r="D66" s="19">
        <f t="shared" si="44"/>
        <v>288</v>
      </c>
      <c r="E66" s="19">
        <v>131</v>
      </c>
      <c r="F66" s="19">
        <v>157</v>
      </c>
      <c r="G66" s="19">
        <f t="shared" si="45"/>
        <v>29</v>
      </c>
      <c r="H66" s="19">
        <v>17</v>
      </c>
      <c r="I66" s="19">
        <v>12</v>
      </c>
      <c r="J66" s="113"/>
      <c r="K66" s="113"/>
      <c r="L66" s="113"/>
    </row>
    <row r="67" spans="1:12" s="17" customFormat="1" ht="12" customHeight="1" x14ac:dyDescent="0.2">
      <c r="A67" s="240" t="s">
        <v>58</v>
      </c>
      <c r="B67" s="240"/>
      <c r="C67" s="19">
        <f t="shared" si="43"/>
        <v>4506</v>
      </c>
      <c r="D67" s="19">
        <f t="shared" si="44"/>
        <v>3482</v>
      </c>
      <c r="E67" s="19">
        <v>1613</v>
      </c>
      <c r="F67" s="19">
        <v>1869</v>
      </c>
      <c r="G67" s="19">
        <f t="shared" si="45"/>
        <v>1024</v>
      </c>
      <c r="H67" s="19">
        <v>531</v>
      </c>
      <c r="I67" s="19">
        <v>493</v>
      </c>
      <c r="J67" s="113"/>
      <c r="K67" s="113"/>
      <c r="L67" s="113"/>
    </row>
    <row r="68" spans="1:12" s="17" customFormat="1" ht="12" customHeight="1" x14ac:dyDescent="0.2">
      <c r="A68" s="240" t="s">
        <v>59</v>
      </c>
      <c r="B68" s="240"/>
      <c r="C68" s="19">
        <f t="shared" si="43"/>
        <v>2405</v>
      </c>
      <c r="D68" s="19">
        <f t="shared" si="44"/>
        <v>2033</v>
      </c>
      <c r="E68" s="19">
        <v>970</v>
      </c>
      <c r="F68" s="19">
        <v>1063</v>
      </c>
      <c r="G68" s="19">
        <f t="shared" si="45"/>
        <v>372</v>
      </c>
      <c r="H68" s="19">
        <v>194</v>
      </c>
      <c r="I68" s="19">
        <v>178</v>
      </c>
      <c r="J68" s="113"/>
      <c r="K68" s="113"/>
      <c r="L68" s="113"/>
    </row>
    <row r="69" spans="1:12" s="17" customFormat="1" ht="12" customHeight="1" x14ac:dyDescent="0.2">
      <c r="A69" s="240" t="s">
        <v>60</v>
      </c>
      <c r="B69" s="240"/>
      <c r="C69" s="19">
        <f t="shared" si="43"/>
        <v>2490</v>
      </c>
      <c r="D69" s="19">
        <f t="shared" si="44"/>
        <v>2084</v>
      </c>
      <c r="E69" s="19">
        <v>1000</v>
      </c>
      <c r="F69" s="19">
        <v>1084</v>
      </c>
      <c r="G69" s="19">
        <f t="shared" si="45"/>
        <v>406</v>
      </c>
      <c r="H69" s="19">
        <v>220</v>
      </c>
      <c r="I69" s="19">
        <v>186</v>
      </c>
      <c r="J69" s="113"/>
      <c r="K69" s="113"/>
      <c r="L69" s="113"/>
    </row>
    <row r="70" spans="1:12" s="17" customFormat="1" ht="12" customHeight="1" x14ac:dyDescent="0.2">
      <c r="A70" s="240" t="s">
        <v>61</v>
      </c>
      <c r="B70" s="240"/>
      <c r="C70" s="19">
        <f t="shared" si="43"/>
        <v>4341</v>
      </c>
      <c r="D70" s="19">
        <f t="shared" si="44"/>
        <v>3373</v>
      </c>
      <c r="E70" s="19">
        <v>1594</v>
      </c>
      <c r="F70" s="19">
        <v>1779</v>
      </c>
      <c r="G70" s="19">
        <f t="shared" si="45"/>
        <v>968</v>
      </c>
      <c r="H70" s="19">
        <v>529</v>
      </c>
      <c r="I70" s="19">
        <v>439</v>
      </c>
      <c r="J70" s="113"/>
      <c r="K70" s="113"/>
      <c r="L70" s="113"/>
    </row>
    <row r="71" spans="1:12" s="17" customFormat="1" ht="12" customHeight="1" x14ac:dyDescent="0.2">
      <c r="A71" s="242" t="s">
        <v>62</v>
      </c>
      <c r="B71" s="242"/>
      <c r="C71" s="25">
        <f t="shared" si="43"/>
        <v>3047</v>
      </c>
      <c r="D71" s="25">
        <f t="shared" si="44"/>
        <v>2317</v>
      </c>
      <c r="E71" s="25">
        <v>1062</v>
      </c>
      <c r="F71" s="25">
        <v>1255</v>
      </c>
      <c r="G71" s="25">
        <f t="shared" si="45"/>
        <v>730</v>
      </c>
      <c r="H71" s="25">
        <v>383</v>
      </c>
      <c r="I71" s="25">
        <v>347</v>
      </c>
      <c r="J71" s="113"/>
      <c r="K71" s="113"/>
      <c r="L71" s="113"/>
    </row>
    <row r="72" spans="1:12" s="17" customFormat="1" ht="12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113"/>
      <c r="K72" s="113"/>
      <c r="L72" s="113"/>
    </row>
    <row r="73" spans="1:12" s="17" customFormat="1" ht="12" customHeight="1" x14ac:dyDescent="0.2">
      <c r="A73" s="243" t="s">
        <v>63</v>
      </c>
      <c r="B73" s="243"/>
      <c r="C73" s="16">
        <f t="shared" ref="C73:I73" si="46">SUM(C74:C133)</f>
        <v>141661</v>
      </c>
      <c r="D73" s="16">
        <f t="shared" si="46"/>
        <v>100475</v>
      </c>
      <c r="E73" s="16">
        <f t="shared" si="46"/>
        <v>46378</v>
      </c>
      <c r="F73" s="16">
        <f t="shared" si="46"/>
        <v>54097</v>
      </c>
      <c r="G73" s="16">
        <f t="shared" si="46"/>
        <v>41186</v>
      </c>
      <c r="H73" s="16">
        <f t="shared" si="46"/>
        <v>21956</v>
      </c>
      <c r="I73" s="16">
        <f t="shared" si="46"/>
        <v>19230</v>
      </c>
      <c r="J73" s="113"/>
      <c r="K73" s="113"/>
      <c r="L73" s="113"/>
    </row>
    <row r="74" spans="1:12" s="17" customFormat="1" ht="12" customHeight="1" x14ac:dyDescent="0.2">
      <c r="A74" s="240" t="s">
        <v>64</v>
      </c>
      <c r="B74" s="240"/>
      <c r="C74" s="19">
        <f t="shared" ref="C74:C133" si="47">SUM(D74,G74)</f>
        <v>3981</v>
      </c>
      <c r="D74" s="19">
        <f t="shared" ref="D74:D133" si="48">SUM(E74,F74)</f>
        <v>2747</v>
      </c>
      <c r="E74" s="19">
        <v>1227</v>
      </c>
      <c r="F74" s="19">
        <v>1520</v>
      </c>
      <c r="G74" s="19">
        <f t="shared" ref="G74:G133" si="49">SUM(H74,I74)</f>
        <v>1234</v>
      </c>
      <c r="H74" s="19">
        <v>654</v>
      </c>
      <c r="I74" s="19">
        <v>580</v>
      </c>
      <c r="J74" s="113"/>
      <c r="K74" s="113"/>
      <c r="L74" s="113"/>
    </row>
    <row r="75" spans="1:12" s="17" customFormat="1" ht="12" customHeight="1" x14ac:dyDescent="0.2">
      <c r="A75" s="240" t="s">
        <v>65</v>
      </c>
      <c r="B75" s="240"/>
      <c r="C75" s="19">
        <f t="shared" si="47"/>
        <v>1316</v>
      </c>
      <c r="D75" s="19">
        <f t="shared" si="48"/>
        <v>1225</v>
      </c>
      <c r="E75" s="19">
        <v>581</v>
      </c>
      <c r="F75" s="19">
        <v>644</v>
      </c>
      <c r="G75" s="19">
        <f t="shared" si="49"/>
        <v>91</v>
      </c>
      <c r="H75" s="19">
        <v>57</v>
      </c>
      <c r="I75" s="19">
        <v>34</v>
      </c>
      <c r="J75" s="113"/>
      <c r="K75" s="113"/>
      <c r="L75" s="113"/>
    </row>
    <row r="76" spans="1:12" s="17" customFormat="1" ht="12" customHeight="1" x14ac:dyDescent="0.2">
      <c r="A76" s="240" t="s">
        <v>66</v>
      </c>
      <c r="B76" s="240"/>
      <c r="C76" s="19">
        <f t="shared" si="47"/>
        <v>308</v>
      </c>
      <c r="D76" s="19">
        <f t="shared" si="48"/>
        <v>265</v>
      </c>
      <c r="E76" s="19">
        <v>123</v>
      </c>
      <c r="F76" s="19">
        <v>142</v>
      </c>
      <c r="G76" s="19">
        <f t="shared" si="49"/>
        <v>43</v>
      </c>
      <c r="H76" s="19">
        <v>22</v>
      </c>
      <c r="I76" s="19">
        <v>21</v>
      </c>
      <c r="J76" s="113"/>
      <c r="K76" s="113"/>
      <c r="L76" s="113"/>
    </row>
    <row r="77" spans="1:12" s="17" customFormat="1" ht="12" customHeight="1" x14ac:dyDescent="0.2">
      <c r="A77" s="240" t="s">
        <v>67</v>
      </c>
      <c r="B77" s="240"/>
      <c r="C77" s="19">
        <f t="shared" si="47"/>
        <v>953</v>
      </c>
      <c r="D77" s="19">
        <f t="shared" si="48"/>
        <v>829</v>
      </c>
      <c r="E77" s="19">
        <v>399</v>
      </c>
      <c r="F77" s="19">
        <v>430</v>
      </c>
      <c r="G77" s="19">
        <f t="shared" si="49"/>
        <v>124</v>
      </c>
      <c r="H77" s="19">
        <v>75</v>
      </c>
      <c r="I77" s="19">
        <v>49</v>
      </c>
      <c r="J77" s="113"/>
      <c r="K77" s="113"/>
      <c r="L77" s="113"/>
    </row>
    <row r="78" spans="1:12" s="17" customFormat="1" ht="12" customHeight="1" x14ac:dyDescent="0.2">
      <c r="A78" s="240" t="s">
        <v>68</v>
      </c>
      <c r="B78" s="240"/>
      <c r="C78" s="19">
        <f t="shared" si="47"/>
        <v>291</v>
      </c>
      <c r="D78" s="19">
        <f t="shared" si="48"/>
        <v>256</v>
      </c>
      <c r="E78" s="19">
        <v>123</v>
      </c>
      <c r="F78" s="19">
        <v>133</v>
      </c>
      <c r="G78" s="19">
        <f t="shared" si="49"/>
        <v>35</v>
      </c>
      <c r="H78" s="19">
        <v>21</v>
      </c>
      <c r="I78" s="19">
        <v>14</v>
      </c>
      <c r="J78" s="113"/>
      <c r="K78" s="113"/>
      <c r="L78" s="113"/>
    </row>
    <row r="79" spans="1:12" s="17" customFormat="1" ht="12" customHeight="1" x14ac:dyDescent="0.2">
      <c r="A79" s="240" t="s">
        <v>69</v>
      </c>
      <c r="B79" s="240"/>
      <c r="C79" s="19">
        <f t="shared" si="47"/>
        <v>1438</v>
      </c>
      <c r="D79" s="19">
        <f t="shared" si="48"/>
        <v>1184</v>
      </c>
      <c r="E79" s="19">
        <v>554</v>
      </c>
      <c r="F79" s="19">
        <v>630</v>
      </c>
      <c r="G79" s="19">
        <f t="shared" si="49"/>
        <v>254</v>
      </c>
      <c r="H79" s="19">
        <v>145</v>
      </c>
      <c r="I79" s="19">
        <v>109</v>
      </c>
      <c r="J79" s="113"/>
      <c r="K79" s="113"/>
      <c r="L79" s="113"/>
    </row>
    <row r="80" spans="1:12" s="17" customFormat="1" ht="12" customHeight="1" x14ac:dyDescent="0.2">
      <c r="A80" s="240" t="s">
        <v>70</v>
      </c>
      <c r="B80" s="240"/>
      <c r="C80" s="19">
        <f t="shared" si="47"/>
        <v>625</v>
      </c>
      <c r="D80" s="19">
        <f t="shared" si="48"/>
        <v>570</v>
      </c>
      <c r="E80" s="19">
        <v>274</v>
      </c>
      <c r="F80" s="19">
        <v>296</v>
      </c>
      <c r="G80" s="19">
        <f t="shared" si="49"/>
        <v>55</v>
      </c>
      <c r="H80" s="19">
        <v>33</v>
      </c>
      <c r="I80" s="19">
        <v>22</v>
      </c>
      <c r="J80" s="113"/>
      <c r="K80" s="113"/>
      <c r="L80" s="113"/>
    </row>
    <row r="81" spans="1:12" s="17" customFormat="1" ht="12" customHeight="1" x14ac:dyDescent="0.2">
      <c r="A81" s="240" t="s">
        <v>71</v>
      </c>
      <c r="B81" s="240"/>
      <c r="C81" s="19">
        <f t="shared" si="47"/>
        <v>2379</v>
      </c>
      <c r="D81" s="19">
        <f t="shared" si="48"/>
        <v>1962</v>
      </c>
      <c r="E81" s="19">
        <v>901</v>
      </c>
      <c r="F81" s="19">
        <v>1061</v>
      </c>
      <c r="G81" s="19">
        <f t="shared" si="49"/>
        <v>417</v>
      </c>
      <c r="H81" s="19">
        <v>235</v>
      </c>
      <c r="I81" s="19">
        <v>182</v>
      </c>
      <c r="J81" s="113"/>
      <c r="K81" s="113"/>
      <c r="L81" s="113"/>
    </row>
    <row r="82" spans="1:12" s="17" customFormat="1" ht="12" customHeight="1" x14ac:dyDescent="0.2">
      <c r="A82" s="240" t="s">
        <v>73</v>
      </c>
      <c r="B82" s="240"/>
      <c r="C82" s="19">
        <f t="shared" si="47"/>
        <v>845</v>
      </c>
      <c r="D82" s="19">
        <f t="shared" si="48"/>
        <v>551</v>
      </c>
      <c r="E82" s="19">
        <v>254</v>
      </c>
      <c r="F82" s="19">
        <v>297</v>
      </c>
      <c r="G82" s="19">
        <f t="shared" si="49"/>
        <v>294</v>
      </c>
      <c r="H82" s="19">
        <v>169</v>
      </c>
      <c r="I82" s="19">
        <v>125</v>
      </c>
      <c r="J82" s="113"/>
      <c r="K82" s="113"/>
      <c r="L82" s="113"/>
    </row>
    <row r="83" spans="1:12" s="17" customFormat="1" ht="12" customHeight="1" x14ac:dyDescent="0.2">
      <c r="A83" s="240" t="s">
        <v>74</v>
      </c>
      <c r="B83" s="240"/>
      <c r="C83" s="19">
        <f t="shared" si="47"/>
        <v>142</v>
      </c>
      <c r="D83" s="19">
        <f t="shared" si="48"/>
        <v>114</v>
      </c>
      <c r="E83" s="19">
        <v>65</v>
      </c>
      <c r="F83" s="19">
        <v>49</v>
      </c>
      <c r="G83" s="19">
        <f t="shared" si="49"/>
        <v>28</v>
      </c>
      <c r="H83" s="19">
        <v>13</v>
      </c>
      <c r="I83" s="19">
        <v>15</v>
      </c>
      <c r="J83" s="113"/>
      <c r="K83" s="113"/>
      <c r="L83" s="113"/>
    </row>
    <row r="84" spans="1:12" s="17" customFormat="1" ht="12" customHeight="1" x14ac:dyDescent="0.2">
      <c r="A84" s="240" t="s">
        <v>75</v>
      </c>
      <c r="B84" s="240"/>
      <c r="C84" s="19">
        <f t="shared" si="47"/>
        <v>425</v>
      </c>
      <c r="D84" s="19">
        <f t="shared" si="48"/>
        <v>380</v>
      </c>
      <c r="E84" s="19">
        <v>188</v>
      </c>
      <c r="F84" s="19">
        <v>192</v>
      </c>
      <c r="G84" s="19">
        <f t="shared" si="49"/>
        <v>45</v>
      </c>
      <c r="H84" s="19">
        <v>24</v>
      </c>
      <c r="I84" s="19">
        <v>21</v>
      </c>
      <c r="J84" s="113"/>
      <c r="K84" s="113"/>
      <c r="L84" s="113"/>
    </row>
    <row r="85" spans="1:12" s="17" customFormat="1" ht="12" customHeight="1" x14ac:dyDescent="0.2">
      <c r="A85" s="240" t="s">
        <v>76</v>
      </c>
      <c r="B85" s="240"/>
      <c r="C85" s="19">
        <f t="shared" si="47"/>
        <v>718</v>
      </c>
      <c r="D85" s="19">
        <f t="shared" si="48"/>
        <v>587</v>
      </c>
      <c r="E85" s="19">
        <v>280</v>
      </c>
      <c r="F85" s="19">
        <v>307</v>
      </c>
      <c r="G85" s="19">
        <f t="shared" si="49"/>
        <v>131</v>
      </c>
      <c r="H85" s="19">
        <v>68</v>
      </c>
      <c r="I85" s="19">
        <v>63</v>
      </c>
      <c r="J85" s="113"/>
      <c r="K85" s="113"/>
      <c r="L85" s="113"/>
    </row>
    <row r="86" spans="1:12" s="17" customFormat="1" ht="12" customHeight="1" x14ac:dyDescent="0.2">
      <c r="A86" s="240" t="s">
        <v>77</v>
      </c>
      <c r="B86" s="240"/>
      <c r="C86" s="19">
        <f t="shared" si="47"/>
        <v>1435</v>
      </c>
      <c r="D86" s="19">
        <f t="shared" si="48"/>
        <v>1038</v>
      </c>
      <c r="E86" s="19">
        <v>499</v>
      </c>
      <c r="F86" s="19">
        <v>539</v>
      </c>
      <c r="G86" s="19">
        <f t="shared" si="49"/>
        <v>397</v>
      </c>
      <c r="H86" s="19">
        <v>227</v>
      </c>
      <c r="I86" s="19">
        <v>170</v>
      </c>
      <c r="J86" s="113"/>
      <c r="K86" s="113"/>
      <c r="L86" s="113"/>
    </row>
    <row r="87" spans="1:12" s="17" customFormat="1" ht="12" customHeight="1" x14ac:dyDescent="0.2">
      <c r="A87" s="240" t="s">
        <v>78</v>
      </c>
      <c r="B87" s="240"/>
      <c r="C87" s="19">
        <f t="shared" si="47"/>
        <v>1976</v>
      </c>
      <c r="D87" s="19">
        <f t="shared" si="48"/>
        <v>1645</v>
      </c>
      <c r="E87" s="19">
        <v>793</v>
      </c>
      <c r="F87" s="19">
        <v>852</v>
      </c>
      <c r="G87" s="19">
        <f t="shared" si="49"/>
        <v>331</v>
      </c>
      <c r="H87" s="19">
        <v>191</v>
      </c>
      <c r="I87" s="19">
        <v>140</v>
      </c>
      <c r="J87" s="113"/>
      <c r="K87" s="113"/>
      <c r="L87" s="113"/>
    </row>
    <row r="88" spans="1:12" s="17" customFormat="1" ht="12" customHeight="1" x14ac:dyDescent="0.2">
      <c r="A88" s="240" t="s">
        <v>80</v>
      </c>
      <c r="B88" s="240"/>
      <c r="C88" s="19">
        <f t="shared" si="47"/>
        <v>1963</v>
      </c>
      <c r="D88" s="19">
        <f t="shared" si="48"/>
        <v>1595</v>
      </c>
      <c r="E88" s="19">
        <v>744</v>
      </c>
      <c r="F88" s="19">
        <v>851</v>
      </c>
      <c r="G88" s="19">
        <f t="shared" si="49"/>
        <v>368</v>
      </c>
      <c r="H88" s="19">
        <v>201</v>
      </c>
      <c r="I88" s="19">
        <v>167</v>
      </c>
      <c r="J88" s="113"/>
      <c r="K88" s="113"/>
      <c r="L88" s="113"/>
    </row>
    <row r="89" spans="1:12" s="17" customFormat="1" ht="12" customHeight="1" x14ac:dyDescent="0.2">
      <c r="A89" s="240" t="s">
        <v>81</v>
      </c>
      <c r="B89" s="240"/>
      <c r="C89" s="19">
        <f t="shared" si="47"/>
        <v>6285</v>
      </c>
      <c r="D89" s="19">
        <f t="shared" si="48"/>
        <v>5606</v>
      </c>
      <c r="E89" s="19">
        <v>2739</v>
      </c>
      <c r="F89" s="19">
        <v>2867</v>
      </c>
      <c r="G89" s="19">
        <f t="shared" si="49"/>
        <v>679</v>
      </c>
      <c r="H89" s="19">
        <v>369</v>
      </c>
      <c r="I89" s="19">
        <v>310</v>
      </c>
      <c r="J89" s="113"/>
      <c r="K89" s="113"/>
      <c r="L89" s="113"/>
    </row>
    <row r="90" spans="1:12" s="17" customFormat="1" ht="12" customHeight="1" x14ac:dyDescent="0.2">
      <c r="A90" s="240" t="s">
        <v>82</v>
      </c>
      <c r="B90" s="240"/>
      <c r="C90" s="19">
        <f t="shared" si="47"/>
        <v>113</v>
      </c>
      <c r="D90" s="19">
        <f t="shared" si="48"/>
        <v>93</v>
      </c>
      <c r="E90" s="19">
        <v>41</v>
      </c>
      <c r="F90" s="19">
        <v>52</v>
      </c>
      <c r="G90" s="19">
        <f t="shared" si="49"/>
        <v>20</v>
      </c>
      <c r="H90" s="19">
        <v>10</v>
      </c>
      <c r="I90" s="19">
        <v>10</v>
      </c>
      <c r="J90" s="113"/>
      <c r="K90" s="113"/>
      <c r="L90" s="113"/>
    </row>
    <row r="91" spans="1:12" s="17" customFormat="1" ht="12" customHeight="1" x14ac:dyDescent="0.2">
      <c r="A91" s="240" t="s">
        <v>83</v>
      </c>
      <c r="B91" s="240"/>
      <c r="C91" s="19">
        <f t="shared" si="47"/>
        <v>812</v>
      </c>
      <c r="D91" s="19">
        <f t="shared" si="48"/>
        <v>647</v>
      </c>
      <c r="E91" s="19">
        <v>288</v>
      </c>
      <c r="F91" s="19">
        <v>359</v>
      </c>
      <c r="G91" s="19">
        <f t="shared" si="49"/>
        <v>165</v>
      </c>
      <c r="H91" s="19">
        <v>89</v>
      </c>
      <c r="I91" s="19">
        <v>76</v>
      </c>
      <c r="J91" s="113"/>
      <c r="K91" s="113"/>
      <c r="L91" s="113"/>
    </row>
    <row r="92" spans="1:12" s="17" customFormat="1" ht="12" customHeight="1" x14ac:dyDescent="0.2">
      <c r="A92" s="240" t="s">
        <v>84</v>
      </c>
      <c r="B92" s="240"/>
      <c r="C92" s="19">
        <f t="shared" si="47"/>
        <v>3988</v>
      </c>
      <c r="D92" s="19">
        <f t="shared" si="48"/>
        <v>2885</v>
      </c>
      <c r="E92" s="19">
        <v>1294</v>
      </c>
      <c r="F92" s="19">
        <v>1591</v>
      </c>
      <c r="G92" s="19">
        <f t="shared" si="49"/>
        <v>1103</v>
      </c>
      <c r="H92" s="19">
        <v>581</v>
      </c>
      <c r="I92" s="19">
        <v>522</v>
      </c>
      <c r="J92" s="113"/>
      <c r="K92" s="113"/>
      <c r="L92" s="113"/>
    </row>
    <row r="93" spans="1:12" s="17" customFormat="1" ht="12" customHeight="1" x14ac:dyDescent="0.2">
      <c r="A93" s="240" t="s">
        <v>85</v>
      </c>
      <c r="B93" s="240"/>
      <c r="C93" s="19">
        <f t="shared" si="47"/>
        <v>64</v>
      </c>
      <c r="D93" s="19">
        <f t="shared" si="48"/>
        <v>53</v>
      </c>
      <c r="E93" s="19">
        <v>24</v>
      </c>
      <c r="F93" s="19">
        <v>29</v>
      </c>
      <c r="G93" s="19">
        <f t="shared" si="49"/>
        <v>11</v>
      </c>
      <c r="H93" s="19">
        <v>8</v>
      </c>
      <c r="I93" s="19">
        <v>3</v>
      </c>
      <c r="J93" s="113"/>
      <c r="K93" s="113"/>
      <c r="L93" s="113"/>
    </row>
    <row r="94" spans="1:12" s="17" customFormat="1" ht="12" customHeight="1" x14ac:dyDescent="0.2">
      <c r="A94" s="240" t="s">
        <v>86</v>
      </c>
      <c r="B94" s="240"/>
      <c r="C94" s="19">
        <f t="shared" si="47"/>
        <v>118</v>
      </c>
      <c r="D94" s="19">
        <f t="shared" si="48"/>
        <v>113</v>
      </c>
      <c r="E94" s="19">
        <v>60</v>
      </c>
      <c r="F94" s="19">
        <v>53</v>
      </c>
      <c r="G94" s="19">
        <f t="shared" si="49"/>
        <v>5</v>
      </c>
      <c r="H94" s="19">
        <v>3</v>
      </c>
      <c r="I94" s="19">
        <v>2</v>
      </c>
      <c r="J94" s="113"/>
      <c r="K94" s="113"/>
      <c r="L94" s="113"/>
    </row>
    <row r="95" spans="1:12" s="17" customFormat="1" ht="12" customHeight="1" x14ac:dyDescent="0.2">
      <c r="A95" s="240" t="s">
        <v>87</v>
      </c>
      <c r="B95" s="240"/>
      <c r="C95" s="19">
        <f t="shared" si="47"/>
        <v>4217</v>
      </c>
      <c r="D95" s="19">
        <f t="shared" si="48"/>
        <v>3111</v>
      </c>
      <c r="E95" s="19">
        <v>1453</v>
      </c>
      <c r="F95" s="19">
        <v>1658</v>
      </c>
      <c r="G95" s="19">
        <f t="shared" si="49"/>
        <v>1106</v>
      </c>
      <c r="H95" s="19">
        <v>600</v>
      </c>
      <c r="I95" s="19">
        <v>506</v>
      </c>
      <c r="J95" s="113"/>
      <c r="K95" s="113"/>
      <c r="L95" s="113"/>
    </row>
    <row r="96" spans="1:12" s="17" customFormat="1" ht="12" customHeight="1" x14ac:dyDescent="0.2">
      <c r="A96" s="240" t="s">
        <v>88</v>
      </c>
      <c r="B96" s="240"/>
      <c r="C96" s="19">
        <f t="shared" si="47"/>
        <v>1981</v>
      </c>
      <c r="D96" s="19">
        <f t="shared" si="48"/>
        <v>1761</v>
      </c>
      <c r="E96" s="19">
        <v>812</v>
      </c>
      <c r="F96" s="19">
        <v>949</v>
      </c>
      <c r="G96" s="19">
        <f t="shared" si="49"/>
        <v>220</v>
      </c>
      <c r="H96" s="19">
        <v>121</v>
      </c>
      <c r="I96" s="19">
        <v>99</v>
      </c>
      <c r="J96" s="113"/>
      <c r="K96" s="113"/>
      <c r="L96" s="113"/>
    </row>
    <row r="97" spans="1:12" s="17" customFormat="1" ht="12" customHeight="1" x14ac:dyDescent="0.2">
      <c r="A97" s="240" t="s">
        <v>89</v>
      </c>
      <c r="B97" s="240"/>
      <c r="C97" s="19">
        <f t="shared" si="47"/>
        <v>861</v>
      </c>
      <c r="D97" s="19">
        <f t="shared" si="48"/>
        <v>719</v>
      </c>
      <c r="E97" s="19">
        <v>338</v>
      </c>
      <c r="F97" s="19">
        <v>381</v>
      </c>
      <c r="G97" s="19">
        <f t="shared" si="49"/>
        <v>142</v>
      </c>
      <c r="H97" s="19">
        <v>72</v>
      </c>
      <c r="I97" s="19">
        <v>70</v>
      </c>
      <c r="J97" s="113"/>
      <c r="K97" s="113"/>
      <c r="L97" s="113"/>
    </row>
    <row r="98" spans="1:12" s="17" customFormat="1" ht="12" customHeight="1" x14ac:dyDescent="0.2">
      <c r="A98" s="240" t="s">
        <v>90</v>
      </c>
      <c r="B98" s="240"/>
      <c r="C98" s="19">
        <f t="shared" si="47"/>
        <v>1325</v>
      </c>
      <c r="D98" s="19">
        <f t="shared" si="48"/>
        <v>1131</v>
      </c>
      <c r="E98" s="19">
        <v>558</v>
      </c>
      <c r="F98" s="19">
        <v>573</v>
      </c>
      <c r="G98" s="19">
        <f t="shared" si="49"/>
        <v>194</v>
      </c>
      <c r="H98" s="19">
        <v>103</v>
      </c>
      <c r="I98" s="19">
        <v>91</v>
      </c>
      <c r="J98" s="113"/>
      <c r="K98" s="113"/>
      <c r="L98" s="113"/>
    </row>
    <row r="99" spans="1:12" s="17" customFormat="1" ht="12" customHeight="1" x14ac:dyDescent="0.2">
      <c r="A99" s="240" t="s">
        <v>91</v>
      </c>
      <c r="B99" s="240"/>
      <c r="C99" s="19">
        <f t="shared" si="47"/>
        <v>501</v>
      </c>
      <c r="D99" s="19">
        <f t="shared" si="48"/>
        <v>441</v>
      </c>
      <c r="E99" s="19">
        <v>215</v>
      </c>
      <c r="F99" s="19">
        <v>226</v>
      </c>
      <c r="G99" s="19">
        <f t="shared" si="49"/>
        <v>60</v>
      </c>
      <c r="H99" s="19">
        <v>35</v>
      </c>
      <c r="I99" s="19">
        <v>25</v>
      </c>
      <c r="J99" s="113"/>
      <c r="K99" s="113"/>
      <c r="L99" s="113"/>
    </row>
    <row r="100" spans="1:12" s="17" customFormat="1" ht="12" customHeight="1" x14ac:dyDescent="0.2">
      <c r="A100" s="240" t="s">
        <v>92</v>
      </c>
      <c r="B100" s="240"/>
      <c r="C100" s="19">
        <f t="shared" si="47"/>
        <v>463</v>
      </c>
      <c r="D100" s="19">
        <f t="shared" si="48"/>
        <v>310</v>
      </c>
      <c r="E100" s="19">
        <v>141</v>
      </c>
      <c r="F100" s="19">
        <v>169</v>
      </c>
      <c r="G100" s="19">
        <f t="shared" si="49"/>
        <v>153</v>
      </c>
      <c r="H100" s="19">
        <v>89</v>
      </c>
      <c r="I100" s="19">
        <v>64</v>
      </c>
      <c r="J100" s="113"/>
      <c r="K100" s="113"/>
      <c r="L100" s="113"/>
    </row>
    <row r="101" spans="1:12" s="17" customFormat="1" ht="12" customHeight="1" x14ac:dyDescent="0.2">
      <c r="A101" s="240" t="s">
        <v>93</v>
      </c>
      <c r="B101" s="240"/>
      <c r="C101" s="19">
        <f t="shared" si="47"/>
        <v>1181</v>
      </c>
      <c r="D101" s="19">
        <f t="shared" si="48"/>
        <v>1005</v>
      </c>
      <c r="E101" s="19">
        <v>477</v>
      </c>
      <c r="F101" s="19">
        <v>528</v>
      </c>
      <c r="G101" s="19">
        <f t="shared" si="49"/>
        <v>176</v>
      </c>
      <c r="H101" s="19">
        <v>96</v>
      </c>
      <c r="I101" s="19">
        <v>80</v>
      </c>
      <c r="J101" s="113"/>
      <c r="K101" s="113"/>
      <c r="L101" s="113"/>
    </row>
    <row r="102" spans="1:12" s="17" customFormat="1" ht="12" customHeight="1" x14ac:dyDescent="0.2">
      <c r="A102" s="240" t="s">
        <v>94</v>
      </c>
      <c r="B102" s="240"/>
      <c r="C102" s="19">
        <f t="shared" si="47"/>
        <v>1654</v>
      </c>
      <c r="D102" s="19">
        <f t="shared" si="48"/>
        <v>1009</v>
      </c>
      <c r="E102" s="19">
        <v>465</v>
      </c>
      <c r="F102" s="19">
        <v>544</v>
      </c>
      <c r="G102" s="19">
        <f t="shared" si="49"/>
        <v>645</v>
      </c>
      <c r="H102" s="19">
        <v>338</v>
      </c>
      <c r="I102" s="19">
        <v>307</v>
      </c>
      <c r="J102" s="113"/>
      <c r="K102" s="113"/>
      <c r="L102" s="113"/>
    </row>
    <row r="103" spans="1:12" s="17" customFormat="1" ht="12" customHeight="1" x14ac:dyDescent="0.2">
      <c r="A103" s="240" t="s">
        <v>95</v>
      </c>
      <c r="B103" s="240"/>
      <c r="C103" s="19">
        <f t="shared" si="47"/>
        <v>54667</v>
      </c>
      <c r="D103" s="19">
        <f t="shared" si="48"/>
        <v>33999</v>
      </c>
      <c r="E103" s="19">
        <v>15256</v>
      </c>
      <c r="F103" s="19">
        <v>18743</v>
      </c>
      <c r="G103" s="19">
        <f t="shared" si="49"/>
        <v>20668</v>
      </c>
      <c r="H103" s="19">
        <v>10752</v>
      </c>
      <c r="I103" s="19">
        <v>9916</v>
      </c>
      <c r="J103" s="113"/>
      <c r="K103" s="113"/>
      <c r="L103" s="113"/>
    </row>
    <row r="104" spans="1:12" s="17" customFormat="1" ht="12" customHeight="1" x14ac:dyDescent="0.2">
      <c r="A104" s="240" t="s">
        <v>96</v>
      </c>
      <c r="B104" s="240"/>
      <c r="C104" s="19">
        <f t="shared" si="47"/>
        <v>1452</v>
      </c>
      <c r="D104" s="19">
        <f t="shared" si="48"/>
        <v>1150</v>
      </c>
      <c r="E104" s="19">
        <v>514</v>
      </c>
      <c r="F104" s="19">
        <v>636</v>
      </c>
      <c r="G104" s="19">
        <f t="shared" si="49"/>
        <v>302</v>
      </c>
      <c r="H104" s="19">
        <v>164</v>
      </c>
      <c r="I104" s="19">
        <v>138</v>
      </c>
      <c r="J104" s="113"/>
      <c r="K104" s="113"/>
      <c r="L104" s="113"/>
    </row>
    <row r="105" spans="1:12" s="17" customFormat="1" ht="12" customHeight="1" x14ac:dyDescent="0.2">
      <c r="A105" s="240" t="s">
        <v>97</v>
      </c>
      <c r="B105" s="240"/>
      <c r="C105" s="19">
        <f t="shared" si="47"/>
        <v>1241</v>
      </c>
      <c r="D105" s="19">
        <f t="shared" si="48"/>
        <v>997</v>
      </c>
      <c r="E105" s="19">
        <v>471</v>
      </c>
      <c r="F105" s="19">
        <v>526</v>
      </c>
      <c r="G105" s="19">
        <f t="shared" si="49"/>
        <v>244</v>
      </c>
      <c r="H105" s="19">
        <v>142</v>
      </c>
      <c r="I105" s="19">
        <v>102</v>
      </c>
      <c r="J105" s="113"/>
      <c r="K105" s="113"/>
      <c r="L105" s="113"/>
    </row>
    <row r="106" spans="1:12" s="17" customFormat="1" ht="12" customHeight="1" x14ac:dyDescent="0.2">
      <c r="A106" s="240" t="s">
        <v>98</v>
      </c>
      <c r="B106" s="240"/>
      <c r="C106" s="19">
        <f t="shared" si="47"/>
        <v>557</v>
      </c>
      <c r="D106" s="19">
        <f t="shared" si="48"/>
        <v>405</v>
      </c>
      <c r="E106" s="19">
        <v>197</v>
      </c>
      <c r="F106" s="19">
        <v>208</v>
      </c>
      <c r="G106" s="19">
        <f t="shared" si="49"/>
        <v>152</v>
      </c>
      <c r="H106" s="19">
        <v>85</v>
      </c>
      <c r="I106" s="19">
        <v>67</v>
      </c>
      <c r="J106" s="113"/>
      <c r="K106" s="113"/>
      <c r="L106" s="113"/>
    </row>
    <row r="107" spans="1:12" s="17" customFormat="1" ht="12" customHeight="1" x14ac:dyDescent="0.2">
      <c r="A107" s="240" t="s">
        <v>99</v>
      </c>
      <c r="B107" s="240"/>
      <c r="C107" s="19">
        <f t="shared" si="47"/>
        <v>5852</v>
      </c>
      <c r="D107" s="19">
        <f t="shared" si="48"/>
        <v>3534</v>
      </c>
      <c r="E107" s="19">
        <v>1542</v>
      </c>
      <c r="F107" s="19">
        <v>1992</v>
      </c>
      <c r="G107" s="19">
        <f t="shared" si="49"/>
        <v>2318</v>
      </c>
      <c r="H107" s="19">
        <v>1147</v>
      </c>
      <c r="I107" s="19">
        <v>1171</v>
      </c>
      <c r="J107" s="113"/>
      <c r="K107" s="113"/>
      <c r="L107" s="113"/>
    </row>
    <row r="108" spans="1:12" s="17" customFormat="1" ht="12" customHeight="1" x14ac:dyDescent="0.2">
      <c r="A108" s="240" t="s">
        <v>100</v>
      </c>
      <c r="B108" s="240"/>
      <c r="C108" s="19">
        <f t="shared" si="47"/>
        <v>1306</v>
      </c>
      <c r="D108" s="19">
        <f t="shared" si="48"/>
        <v>984</v>
      </c>
      <c r="E108" s="19">
        <v>476</v>
      </c>
      <c r="F108" s="19">
        <v>508</v>
      </c>
      <c r="G108" s="19">
        <f t="shared" si="49"/>
        <v>322</v>
      </c>
      <c r="H108" s="19">
        <v>184</v>
      </c>
      <c r="I108" s="19">
        <v>138</v>
      </c>
      <c r="J108" s="113"/>
      <c r="K108" s="113"/>
      <c r="L108" s="113"/>
    </row>
    <row r="109" spans="1:12" s="17" customFormat="1" ht="12" customHeight="1" x14ac:dyDescent="0.2">
      <c r="A109" s="240" t="s">
        <v>101</v>
      </c>
      <c r="B109" s="240"/>
      <c r="C109" s="19">
        <f t="shared" si="47"/>
        <v>1612</v>
      </c>
      <c r="D109" s="19">
        <f t="shared" si="48"/>
        <v>1063</v>
      </c>
      <c r="E109" s="19">
        <v>489</v>
      </c>
      <c r="F109" s="19">
        <v>574</v>
      </c>
      <c r="G109" s="19">
        <f t="shared" si="49"/>
        <v>549</v>
      </c>
      <c r="H109" s="19">
        <v>288</v>
      </c>
      <c r="I109" s="19">
        <v>261</v>
      </c>
      <c r="J109" s="113"/>
      <c r="K109" s="113"/>
      <c r="L109" s="113"/>
    </row>
    <row r="110" spans="1:12" s="17" customFormat="1" ht="12" customHeight="1" x14ac:dyDescent="0.2">
      <c r="A110" s="240" t="s">
        <v>102</v>
      </c>
      <c r="B110" s="240"/>
      <c r="C110" s="19">
        <f t="shared" si="47"/>
        <v>1174</v>
      </c>
      <c r="D110" s="19">
        <f t="shared" si="48"/>
        <v>1020</v>
      </c>
      <c r="E110" s="19">
        <v>508</v>
      </c>
      <c r="F110" s="19">
        <v>512</v>
      </c>
      <c r="G110" s="19">
        <f t="shared" si="49"/>
        <v>154</v>
      </c>
      <c r="H110" s="19">
        <v>78</v>
      </c>
      <c r="I110" s="19">
        <v>76</v>
      </c>
      <c r="J110" s="113"/>
      <c r="K110" s="113"/>
      <c r="L110" s="113"/>
    </row>
    <row r="111" spans="1:12" s="17" customFormat="1" ht="12" customHeight="1" x14ac:dyDescent="0.2">
      <c r="A111" s="240" t="s">
        <v>103</v>
      </c>
      <c r="B111" s="240"/>
      <c r="C111" s="19">
        <f t="shared" si="47"/>
        <v>270</v>
      </c>
      <c r="D111" s="19">
        <f t="shared" si="48"/>
        <v>246</v>
      </c>
      <c r="E111" s="19">
        <v>112</v>
      </c>
      <c r="F111" s="19">
        <v>134</v>
      </c>
      <c r="G111" s="19">
        <f t="shared" si="49"/>
        <v>24</v>
      </c>
      <c r="H111" s="19">
        <v>13</v>
      </c>
      <c r="I111" s="19">
        <v>11</v>
      </c>
      <c r="J111" s="113"/>
      <c r="K111" s="113"/>
      <c r="L111" s="113"/>
    </row>
    <row r="112" spans="1:12" s="17" customFormat="1" ht="12" customHeight="1" x14ac:dyDescent="0.2">
      <c r="A112" s="240" t="s">
        <v>338</v>
      </c>
      <c r="B112" s="240"/>
      <c r="C112" s="19">
        <f t="shared" si="47"/>
        <v>4080</v>
      </c>
      <c r="D112" s="19">
        <f t="shared" si="48"/>
        <v>3172</v>
      </c>
      <c r="E112" s="19">
        <v>1546</v>
      </c>
      <c r="F112" s="19">
        <v>1626</v>
      </c>
      <c r="G112" s="19">
        <f t="shared" si="49"/>
        <v>908</v>
      </c>
      <c r="H112" s="19">
        <v>622</v>
      </c>
      <c r="I112" s="19">
        <v>286</v>
      </c>
      <c r="J112" s="113"/>
      <c r="K112" s="113"/>
      <c r="L112" s="113"/>
    </row>
    <row r="113" spans="1:12" s="17" customFormat="1" ht="12" customHeight="1" x14ac:dyDescent="0.2">
      <c r="A113" s="240" t="s">
        <v>104</v>
      </c>
      <c r="B113" s="240"/>
      <c r="C113" s="19">
        <f t="shared" si="47"/>
        <v>871</v>
      </c>
      <c r="D113" s="19">
        <f t="shared" si="48"/>
        <v>723</v>
      </c>
      <c r="E113" s="19">
        <v>351</v>
      </c>
      <c r="F113" s="19">
        <v>372</v>
      </c>
      <c r="G113" s="19">
        <f t="shared" si="49"/>
        <v>148</v>
      </c>
      <c r="H113" s="19">
        <v>77</v>
      </c>
      <c r="I113" s="19">
        <v>71</v>
      </c>
      <c r="J113" s="113"/>
      <c r="K113" s="113"/>
      <c r="L113" s="113"/>
    </row>
    <row r="114" spans="1:12" s="17" customFormat="1" ht="12" customHeight="1" x14ac:dyDescent="0.2">
      <c r="A114" s="240" t="s">
        <v>105</v>
      </c>
      <c r="B114" s="240"/>
      <c r="C114" s="19">
        <f t="shared" si="47"/>
        <v>722</v>
      </c>
      <c r="D114" s="19">
        <f t="shared" si="48"/>
        <v>455</v>
      </c>
      <c r="E114" s="19">
        <v>207</v>
      </c>
      <c r="F114" s="19">
        <v>248</v>
      </c>
      <c r="G114" s="19">
        <f t="shared" si="49"/>
        <v>267</v>
      </c>
      <c r="H114" s="19">
        <v>155</v>
      </c>
      <c r="I114" s="19">
        <v>112</v>
      </c>
      <c r="J114" s="113"/>
      <c r="K114" s="113"/>
      <c r="L114" s="113"/>
    </row>
    <row r="115" spans="1:12" s="17" customFormat="1" ht="12" customHeight="1" x14ac:dyDescent="0.2">
      <c r="A115" s="240" t="s">
        <v>106</v>
      </c>
      <c r="B115" s="240"/>
      <c r="C115" s="19">
        <f t="shared" si="47"/>
        <v>751</v>
      </c>
      <c r="D115" s="19">
        <f t="shared" si="48"/>
        <v>629</v>
      </c>
      <c r="E115" s="19">
        <v>276</v>
      </c>
      <c r="F115" s="19">
        <v>353</v>
      </c>
      <c r="G115" s="19">
        <f t="shared" si="49"/>
        <v>122</v>
      </c>
      <c r="H115" s="19">
        <v>77</v>
      </c>
      <c r="I115" s="19">
        <v>45</v>
      </c>
      <c r="J115" s="113"/>
      <c r="K115" s="113"/>
      <c r="L115" s="113"/>
    </row>
    <row r="116" spans="1:12" s="17" customFormat="1" ht="12" customHeight="1" x14ac:dyDescent="0.2">
      <c r="A116" s="240" t="s">
        <v>107</v>
      </c>
      <c r="B116" s="240"/>
      <c r="C116" s="19">
        <f t="shared" si="47"/>
        <v>327</v>
      </c>
      <c r="D116" s="19">
        <f t="shared" si="48"/>
        <v>282</v>
      </c>
      <c r="E116" s="19">
        <v>140</v>
      </c>
      <c r="F116" s="19">
        <v>142</v>
      </c>
      <c r="G116" s="19">
        <f t="shared" si="49"/>
        <v>45</v>
      </c>
      <c r="H116" s="19">
        <v>22</v>
      </c>
      <c r="I116" s="19">
        <v>23</v>
      </c>
      <c r="J116" s="113"/>
      <c r="K116" s="113"/>
      <c r="L116" s="113"/>
    </row>
    <row r="117" spans="1:12" s="17" customFormat="1" ht="12" customHeight="1" x14ac:dyDescent="0.2">
      <c r="A117" s="240" t="s">
        <v>108</v>
      </c>
      <c r="B117" s="240"/>
      <c r="C117" s="19">
        <f t="shared" si="47"/>
        <v>810</v>
      </c>
      <c r="D117" s="19">
        <f t="shared" si="48"/>
        <v>736</v>
      </c>
      <c r="E117" s="19">
        <v>338</v>
      </c>
      <c r="F117" s="19">
        <v>398</v>
      </c>
      <c r="G117" s="19">
        <f t="shared" si="49"/>
        <v>74</v>
      </c>
      <c r="H117" s="19">
        <v>40</v>
      </c>
      <c r="I117" s="19">
        <v>34</v>
      </c>
      <c r="J117" s="113"/>
      <c r="K117" s="113"/>
      <c r="L117" s="113"/>
    </row>
    <row r="118" spans="1:12" s="17" customFormat="1" ht="12" customHeight="1" x14ac:dyDescent="0.2">
      <c r="A118" s="240" t="s">
        <v>109</v>
      </c>
      <c r="B118" s="240"/>
      <c r="C118" s="19">
        <f t="shared" si="47"/>
        <v>1355</v>
      </c>
      <c r="D118" s="19">
        <f t="shared" si="48"/>
        <v>1118</v>
      </c>
      <c r="E118" s="19">
        <v>518</v>
      </c>
      <c r="F118" s="19">
        <v>600</v>
      </c>
      <c r="G118" s="19">
        <f t="shared" si="49"/>
        <v>237</v>
      </c>
      <c r="H118" s="19">
        <v>119</v>
      </c>
      <c r="I118" s="19">
        <v>118</v>
      </c>
      <c r="J118" s="113"/>
      <c r="K118" s="113"/>
      <c r="L118" s="113"/>
    </row>
    <row r="119" spans="1:12" s="17" customFormat="1" ht="12" customHeight="1" x14ac:dyDescent="0.2">
      <c r="A119" s="240" t="s">
        <v>110</v>
      </c>
      <c r="B119" s="240"/>
      <c r="C119" s="19">
        <f t="shared" si="47"/>
        <v>3606</v>
      </c>
      <c r="D119" s="19">
        <f t="shared" si="48"/>
        <v>1762</v>
      </c>
      <c r="E119" s="19">
        <v>792</v>
      </c>
      <c r="F119" s="19">
        <v>970</v>
      </c>
      <c r="G119" s="19">
        <f t="shared" si="49"/>
        <v>1844</v>
      </c>
      <c r="H119" s="19">
        <v>1028</v>
      </c>
      <c r="I119" s="19">
        <v>816</v>
      </c>
      <c r="J119" s="113"/>
      <c r="K119" s="113"/>
      <c r="L119" s="113"/>
    </row>
    <row r="120" spans="1:12" s="17" customFormat="1" ht="12" customHeight="1" x14ac:dyDescent="0.2">
      <c r="A120" s="240" t="s">
        <v>111</v>
      </c>
      <c r="B120" s="240"/>
      <c r="C120" s="19">
        <f t="shared" si="47"/>
        <v>1669</v>
      </c>
      <c r="D120" s="19">
        <f t="shared" si="48"/>
        <v>1457</v>
      </c>
      <c r="E120" s="19">
        <v>716</v>
      </c>
      <c r="F120" s="19">
        <v>741</v>
      </c>
      <c r="G120" s="19">
        <f t="shared" si="49"/>
        <v>212</v>
      </c>
      <c r="H120" s="19">
        <v>113</v>
      </c>
      <c r="I120" s="19">
        <v>99</v>
      </c>
      <c r="J120" s="113"/>
      <c r="K120" s="113"/>
      <c r="L120" s="113"/>
    </row>
    <row r="121" spans="1:12" s="17" customFormat="1" ht="12" customHeight="1" x14ac:dyDescent="0.2">
      <c r="A121" s="240" t="s">
        <v>112</v>
      </c>
      <c r="B121" s="240"/>
      <c r="C121" s="19">
        <f t="shared" si="47"/>
        <v>773</v>
      </c>
      <c r="D121" s="19">
        <f t="shared" si="48"/>
        <v>572</v>
      </c>
      <c r="E121" s="19">
        <v>254</v>
      </c>
      <c r="F121" s="19">
        <v>318</v>
      </c>
      <c r="G121" s="19">
        <f t="shared" si="49"/>
        <v>201</v>
      </c>
      <c r="H121" s="19">
        <v>108</v>
      </c>
      <c r="I121" s="19">
        <v>93</v>
      </c>
      <c r="J121" s="113"/>
      <c r="K121" s="113"/>
      <c r="L121" s="113"/>
    </row>
    <row r="122" spans="1:12" s="17" customFormat="1" ht="12" customHeight="1" x14ac:dyDescent="0.2">
      <c r="A122" s="240" t="s">
        <v>113</v>
      </c>
      <c r="B122" s="240"/>
      <c r="C122" s="19">
        <f t="shared" si="47"/>
        <v>1446</v>
      </c>
      <c r="D122" s="19">
        <f t="shared" si="48"/>
        <v>1156</v>
      </c>
      <c r="E122" s="19">
        <v>562</v>
      </c>
      <c r="F122" s="19">
        <v>594</v>
      </c>
      <c r="G122" s="19">
        <f t="shared" si="49"/>
        <v>290</v>
      </c>
      <c r="H122" s="19">
        <v>156</v>
      </c>
      <c r="I122" s="19">
        <v>134</v>
      </c>
      <c r="J122" s="113"/>
      <c r="K122" s="113"/>
      <c r="L122" s="113"/>
    </row>
    <row r="123" spans="1:12" s="17" customFormat="1" ht="12" customHeight="1" x14ac:dyDescent="0.2">
      <c r="A123" s="240" t="s">
        <v>114</v>
      </c>
      <c r="B123" s="240"/>
      <c r="C123" s="19">
        <f t="shared" si="47"/>
        <v>1317</v>
      </c>
      <c r="D123" s="19">
        <f t="shared" si="48"/>
        <v>1055</v>
      </c>
      <c r="E123" s="19">
        <v>475</v>
      </c>
      <c r="F123" s="19">
        <v>580</v>
      </c>
      <c r="G123" s="19">
        <f t="shared" si="49"/>
        <v>262</v>
      </c>
      <c r="H123" s="19">
        <v>153</v>
      </c>
      <c r="I123" s="19">
        <v>109</v>
      </c>
      <c r="J123" s="113"/>
      <c r="K123" s="113"/>
      <c r="L123" s="113"/>
    </row>
    <row r="124" spans="1:12" s="17" customFormat="1" ht="12" customHeight="1" x14ac:dyDescent="0.2">
      <c r="A124" s="240" t="s">
        <v>116</v>
      </c>
      <c r="B124" s="240"/>
      <c r="C124" s="19">
        <f t="shared" si="47"/>
        <v>745</v>
      </c>
      <c r="D124" s="19">
        <f t="shared" si="48"/>
        <v>619</v>
      </c>
      <c r="E124" s="19">
        <v>303</v>
      </c>
      <c r="F124" s="19">
        <v>316</v>
      </c>
      <c r="G124" s="19">
        <f t="shared" si="49"/>
        <v>126</v>
      </c>
      <c r="H124" s="19">
        <v>70</v>
      </c>
      <c r="I124" s="19">
        <v>56</v>
      </c>
      <c r="J124" s="113"/>
      <c r="K124" s="113"/>
      <c r="L124" s="113"/>
    </row>
    <row r="125" spans="1:12" s="17" customFormat="1" ht="12" customHeight="1" x14ac:dyDescent="0.2">
      <c r="A125" s="240" t="s">
        <v>117</v>
      </c>
      <c r="B125" s="240"/>
      <c r="C125" s="19">
        <f t="shared" si="47"/>
        <v>2101</v>
      </c>
      <c r="D125" s="19">
        <f t="shared" si="48"/>
        <v>1425</v>
      </c>
      <c r="E125" s="19">
        <v>643</v>
      </c>
      <c r="F125" s="19">
        <v>782</v>
      </c>
      <c r="G125" s="19">
        <f t="shared" si="49"/>
        <v>676</v>
      </c>
      <c r="H125" s="19">
        <v>368</v>
      </c>
      <c r="I125" s="19">
        <v>308</v>
      </c>
      <c r="J125" s="113"/>
      <c r="K125" s="113"/>
      <c r="L125" s="113"/>
    </row>
    <row r="126" spans="1:12" s="17" customFormat="1" ht="12" customHeight="1" x14ac:dyDescent="0.2">
      <c r="A126" s="240" t="s">
        <v>118</v>
      </c>
      <c r="B126" s="240"/>
      <c r="C126" s="19">
        <f t="shared" si="47"/>
        <v>658</v>
      </c>
      <c r="D126" s="19">
        <f t="shared" si="48"/>
        <v>532</v>
      </c>
      <c r="E126" s="19">
        <v>246</v>
      </c>
      <c r="F126" s="19">
        <v>286</v>
      </c>
      <c r="G126" s="19">
        <f t="shared" si="49"/>
        <v>126</v>
      </c>
      <c r="H126" s="19">
        <v>72</v>
      </c>
      <c r="I126" s="19">
        <v>54</v>
      </c>
      <c r="J126" s="113"/>
      <c r="K126" s="113"/>
      <c r="L126" s="113"/>
    </row>
    <row r="127" spans="1:12" s="17" customFormat="1" ht="12" customHeight="1" x14ac:dyDescent="0.2">
      <c r="A127" s="240" t="s">
        <v>120</v>
      </c>
      <c r="B127" s="240"/>
      <c r="C127" s="19">
        <f t="shared" si="47"/>
        <v>1837</v>
      </c>
      <c r="D127" s="19">
        <f t="shared" si="48"/>
        <v>1654</v>
      </c>
      <c r="E127" s="19">
        <v>796</v>
      </c>
      <c r="F127" s="19">
        <v>858</v>
      </c>
      <c r="G127" s="19">
        <f t="shared" si="49"/>
        <v>183</v>
      </c>
      <c r="H127" s="19">
        <v>111</v>
      </c>
      <c r="I127" s="19">
        <v>72</v>
      </c>
      <c r="J127" s="113"/>
      <c r="K127" s="113"/>
      <c r="L127" s="113"/>
    </row>
    <row r="128" spans="1:12" s="17" customFormat="1" ht="12" customHeight="1" x14ac:dyDescent="0.2">
      <c r="A128" s="240" t="s">
        <v>121</v>
      </c>
      <c r="B128" s="240"/>
      <c r="C128" s="19">
        <f t="shared" si="47"/>
        <v>1706</v>
      </c>
      <c r="D128" s="19">
        <f t="shared" si="48"/>
        <v>1114</v>
      </c>
      <c r="E128" s="19">
        <v>501</v>
      </c>
      <c r="F128" s="19">
        <v>613</v>
      </c>
      <c r="G128" s="19">
        <f t="shared" si="49"/>
        <v>592</v>
      </c>
      <c r="H128" s="19">
        <v>279</v>
      </c>
      <c r="I128" s="19">
        <v>313</v>
      </c>
      <c r="J128" s="113"/>
      <c r="K128" s="113"/>
      <c r="L128" s="113"/>
    </row>
    <row r="129" spans="1:12" s="17" customFormat="1" ht="12" customHeight="1" x14ac:dyDescent="0.2">
      <c r="A129" s="240" t="s">
        <v>122</v>
      </c>
      <c r="B129" s="240"/>
      <c r="C129" s="19">
        <f t="shared" si="47"/>
        <v>2969</v>
      </c>
      <c r="D129" s="19">
        <f t="shared" si="48"/>
        <v>2111</v>
      </c>
      <c r="E129" s="19">
        <v>983</v>
      </c>
      <c r="F129" s="19">
        <v>1128</v>
      </c>
      <c r="G129" s="19">
        <f t="shared" si="49"/>
        <v>858</v>
      </c>
      <c r="H129" s="19">
        <v>462</v>
      </c>
      <c r="I129" s="19">
        <v>396</v>
      </c>
      <c r="J129" s="113"/>
      <c r="K129" s="113"/>
      <c r="L129" s="113"/>
    </row>
    <row r="130" spans="1:12" s="17" customFormat="1" ht="12" customHeight="1" x14ac:dyDescent="0.2">
      <c r="A130" s="240" t="s">
        <v>123</v>
      </c>
      <c r="B130" s="240"/>
      <c r="C130" s="19">
        <f t="shared" si="47"/>
        <v>622</v>
      </c>
      <c r="D130" s="19">
        <f t="shared" si="48"/>
        <v>572</v>
      </c>
      <c r="E130" s="19">
        <v>269</v>
      </c>
      <c r="F130" s="19">
        <v>303</v>
      </c>
      <c r="G130" s="19">
        <f t="shared" si="49"/>
        <v>50</v>
      </c>
      <c r="H130" s="19">
        <v>26</v>
      </c>
      <c r="I130" s="19">
        <v>24</v>
      </c>
      <c r="J130" s="113"/>
      <c r="K130" s="113"/>
      <c r="L130" s="113"/>
    </row>
    <row r="131" spans="1:12" s="17" customFormat="1" ht="12" customHeight="1" x14ac:dyDescent="0.2">
      <c r="A131" s="240" t="s">
        <v>124</v>
      </c>
      <c r="B131" s="240"/>
      <c r="C131" s="19">
        <f t="shared" si="47"/>
        <v>543</v>
      </c>
      <c r="D131" s="19">
        <f t="shared" si="48"/>
        <v>442</v>
      </c>
      <c r="E131" s="19">
        <v>219</v>
      </c>
      <c r="F131" s="19">
        <v>223</v>
      </c>
      <c r="G131" s="19">
        <f t="shared" si="49"/>
        <v>101</v>
      </c>
      <c r="H131" s="19">
        <v>53</v>
      </c>
      <c r="I131" s="19">
        <v>48</v>
      </c>
      <c r="J131" s="113"/>
      <c r="K131" s="113"/>
      <c r="L131" s="113"/>
    </row>
    <row r="132" spans="1:12" s="17" customFormat="1" ht="12" customHeight="1" x14ac:dyDescent="0.2">
      <c r="A132" s="240" t="s">
        <v>125</v>
      </c>
      <c r="B132" s="240"/>
      <c r="C132" s="19">
        <f t="shared" si="47"/>
        <v>1907</v>
      </c>
      <c r="D132" s="19">
        <f t="shared" si="48"/>
        <v>1438</v>
      </c>
      <c r="E132" s="19">
        <v>660</v>
      </c>
      <c r="F132" s="19">
        <v>778</v>
      </c>
      <c r="G132" s="19">
        <f t="shared" si="49"/>
        <v>469</v>
      </c>
      <c r="H132" s="19">
        <v>267</v>
      </c>
      <c r="I132" s="19">
        <v>202</v>
      </c>
      <c r="J132" s="113"/>
      <c r="K132" s="113"/>
      <c r="L132" s="113"/>
    </row>
    <row r="133" spans="1:12" s="17" customFormat="1" ht="12" customHeight="1" x14ac:dyDescent="0.2">
      <c r="A133" s="244" t="s">
        <v>126</v>
      </c>
      <c r="B133" s="244"/>
      <c r="C133" s="25">
        <f t="shared" si="47"/>
        <v>357</v>
      </c>
      <c r="D133" s="25">
        <f t="shared" si="48"/>
        <v>221</v>
      </c>
      <c r="E133" s="25">
        <v>108</v>
      </c>
      <c r="F133" s="25">
        <v>113</v>
      </c>
      <c r="G133" s="25">
        <f t="shared" si="49"/>
        <v>136</v>
      </c>
      <c r="H133" s="25">
        <v>76</v>
      </c>
      <c r="I133" s="25">
        <v>60</v>
      </c>
      <c r="J133" s="113"/>
      <c r="K133" s="113"/>
      <c r="L133" s="113"/>
    </row>
    <row r="134" spans="1:12" s="17" customFormat="1" ht="12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113"/>
      <c r="K134" s="113"/>
      <c r="L134" s="113"/>
    </row>
    <row r="135" spans="1:12" s="17" customFormat="1" ht="12" customHeight="1" x14ac:dyDescent="0.2">
      <c r="A135" s="243" t="s">
        <v>127</v>
      </c>
      <c r="B135" s="243"/>
      <c r="C135" s="16">
        <f t="shared" ref="C135:I135" si="50">SUM(C136:C164)</f>
        <v>61707</v>
      </c>
      <c r="D135" s="16">
        <f t="shared" si="50"/>
        <v>46997</v>
      </c>
      <c r="E135" s="16">
        <f t="shared" si="50"/>
        <v>21702</v>
      </c>
      <c r="F135" s="16">
        <f t="shared" si="50"/>
        <v>25295</v>
      </c>
      <c r="G135" s="16">
        <f t="shared" si="50"/>
        <v>14710</v>
      </c>
      <c r="H135" s="16">
        <f t="shared" si="50"/>
        <v>7764</v>
      </c>
      <c r="I135" s="16">
        <f t="shared" si="50"/>
        <v>6946</v>
      </c>
      <c r="J135" s="113"/>
      <c r="K135" s="113"/>
      <c r="L135" s="113"/>
    </row>
    <row r="136" spans="1:12" s="17" customFormat="1" ht="12" customHeight="1" x14ac:dyDescent="0.2">
      <c r="A136" s="240" t="s">
        <v>128</v>
      </c>
      <c r="B136" s="240"/>
      <c r="C136" s="19">
        <f t="shared" ref="C136:C164" si="51">SUM(D136,G136)</f>
        <v>5489</v>
      </c>
      <c r="D136" s="19">
        <f t="shared" ref="D136:D159" si="52">SUM(E136,F136)</f>
        <v>3906</v>
      </c>
      <c r="E136" s="19">
        <v>1744</v>
      </c>
      <c r="F136" s="19">
        <v>2162</v>
      </c>
      <c r="G136" s="19">
        <f t="shared" ref="G136:G164" si="53">SUM(H136,I136)</f>
        <v>1583</v>
      </c>
      <c r="H136" s="19">
        <v>817</v>
      </c>
      <c r="I136" s="19">
        <v>766</v>
      </c>
      <c r="J136" s="113"/>
      <c r="K136" s="113"/>
      <c r="L136" s="113"/>
    </row>
    <row r="137" spans="1:12" s="17" customFormat="1" ht="12" customHeight="1" x14ac:dyDescent="0.2">
      <c r="A137" s="240" t="s">
        <v>129</v>
      </c>
      <c r="B137" s="240"/>
      <c r="C137" s="19">
        <f t="shared" si="51"/>
        <v>201</v>
      </c>
      <c r="D137" s="19">
        <f t="shared" si="52"/>
        <v>190</v>
      </c>
      <c r="E137" s="19">
        <v>94</v>
      </c>
      <c r="F137" s="19">
        <v>96</v>
      </c>
      <c r="G137" s="19">
        <f t="shared" si="53"/>
        <v>11</v>
      </c>
      <c r="H137" s="19">
        <v>4</v>
      </c>
      <c r="I137" s="19">
        <v>7</v>
      </c>
      <c r="J137" s="113"/>
      <c r="K137" s="113"/>
      <c r="L137" s="113"/>
    </row>
    <row r="138" spans="1:12" s="17" customFormat="1" ht="12" customHeight="1" x14ac:dyDescent="0.2">
      <c r="A138" s="240" t="s">
        <v>130</v>
      </c>
      <c r="B138" s="240"/>
      <c r="C138" s="19">
        <f t="shared" si="51"/>
        <v>525</v>
      </c>
      <c r="D138" s="19">
        <f t="shared" si="52"/>
        <v>439</v>
      </c>
      <c r="E138" s="19">
        <v>211</v>
      </c>
      <c r="F138" s="19">
        <v>228</v>
      </c>
      <c r="G138" s="19">
        <f t="shared" si="53"/>
        <v>86</v>
      </c>
      <c r="H138" s="19">
        <v>45</v>
      </c>
      <c r="I138" s="19">
        <v>41</v>
      </c>
      <c r="J138" s="113"/>
      <c r="K138" s="113"/>
      <c r="L138" s="113"/>
    </row>
    <row r="139" spans="1:12" s="17" customFormat="1" ht="12" customHeight="1" x14ac:dyDescent="0.2">
      <c r="A139" s="240" t="s">
        <v>131</v>
      </c>
      <c r="B139" s="240"/>
      <c r="C139" s="19">
        <f t="shared" si="51"/>
        <v>1816</v>
      </c>
      <c r="D139" s="19">
        <f t="shared" si="52"/>
        <v>1458</v>
      </c>
      <c r="E139" s="19">
        <v>701</v>
      </c>
      <c r="F139" s="19">
        <v>757</v>
      </c>
      <c r="G139" s="19">
        <f t="shared" si="53"/>
        <v>358</v>
      </c>
      <c r="H139" s="19">
        <v>191</v>
      </c>
      <c r="I139" s="19">
        <v>167</v>
      </c>
      <c r="J139" s="113"/>
      <c r="K139" s="113"/>
      <c r="L139" s="113"/>
    </row>
    <row r="140" spans="1:12" s="17" customFormat="1" ht="12" customHeight="1" x14ac:dyDescent="0.2">
      <c r="A140" s="240" t="s">
        <v>133</v>
      </c>
      <c r="B140" s="240"/>
      <c r="C140" s="19">
        <f t="shared" si="51"/>
        <v>689</v>
      </c>
      <c r="D140" s="19">
        <f t="shared" si="52"/>
        <v>647</v>
      </c>
      <c r="E140" s="19">
        <v>302</v>
      </c>
      <c r="F140" s="19">
        <v>345</v>
      </c>
      <c r="G140" s="19">
        <f t="shared" si="53"/>
        <v>42</v>
      </c>
      <c r="H140" s="19">
        <v>18</v>
      </c>
      <c r="I140" s="19">
        <v>24</v>
      </c>
      <c r="J140" s="113"/>
      <c r="K140" s="113"/>
      <c r="L140" s="113"/>
    </row>
    <row r="141" spans="1:12" s="17" customFormat="1" ht="12" customHeight="1" x14ac:dyDescent="0.2">
      <c r="A141" s="240" t="s">
        <v>134</v>
      </c>
      <c r="B141" s="240"/>
      <c r="C141" s="19">
        <f t="shared" si="51"/>
        <v>1122</v>
      </c>
      <c r="D141" s="19">
        <f t="shared" si="52"/>
        <v>1020</v>
      </c>
      <c r="E141" s="19">
        <v>481</v>
      </c>
      <c r="F141" s="19">
        <v>539</v>
      </c>
      <c r="G141" s="19">
        <f t="shared" si="53"/>
        <v>102</v>
      </c>
      <c r="H141" s="19">
        <v>56</v>
      </c>
      <c r="I141" s="19">
        <v>46</v>
      </c>
      <c r="J141" s="113"/>
      <c r="K141" s="113"/>
      <c r="L141" s="113"/>
    </row>
    <row r="142" spans="1:12" s="17" customFormat="1" ht="12" customHeight="1" x14ac:dyDescent="0.2">
      <c r="A142" s="240" t="s">
        <v>136</v>
      </c>
      <c r="B142" s="240"/>
      <c r="C142" s="19">
        <f t="shared" si="51"/>
        <v>12</v>
      </c>
      <c r="D142" s="19">
        <f t="shared" si="52"/>
        <v>11</v>
      </c>
      <c r="E142" s="19">
        <v>7</v>
      </c>
      <c r="F142" s="19">
        <v>4</v>
      </c>
      <c r="G142" s="19">
        <f t="shared" si="53"/>
        <v>1</v>
      </c>
      <c r="H142" s="19">
        <v>1</v>
      </c>
      <c r="I142" s="19">
        <v>0</v>
      </c>
      <c r="J142" s="113"/>
      <c r="K142" s="113"/>
      <c r="L142" s="113"/>
    </row>
    <row r="143" spans="1:12" s="17" customFormat="1" ht="12" customHeight="1" x14ac:dyDescent="0.2">
      <c r="A143" s="240" t="s">
        <v>137</v>
      </c>
      <c r="B143" s="240"/>
      <c r="C143" s="19">
        <f t="shared" si="51"/>
        <v>2848</v>
      </c>
      <c r="D143" s="19">
        <f t="shared" si="52"/>
        <v>2435</v>
      </c>
      <c r="E143" s="19">
        <v>1185</v>
      </c>
      <c r="F143" s="19">
        <v>1250</v>
      </c>
      <c r="G143" s="19">
        <f t="shared" si="53"/>
        <v>413</v>
      </c>
      <c r="H143" s="19">
        <v>227</v>
      </c>
      <c r="I143" s="19">
        <v>186</v>
      </c>
      <c r="J143" s="113"/>
      <c r="K143" s="113"/>
      <c r="L143" s="113"/>
    </row>
    <row r="144" spans="1:12" s="17" customFormat="1" ht="12" customHeight="1" x14ac:dyDescent="0.2">
      <c r="A144" s="240" t="s">
        <v>138</v>
      </c>
      <c r="B144" s="240"/>
      <c r="C144" s="19">
        <f t="shared" si="51"/>
        <v>105</v>
      </c>
      <c r="D144" s="19">
        <f t="shared" si="52"/>
        <v>103</v>
      </c>
      <c r="E144" s="19">
        <v>54</v>
      </c>
      <c r="F144" s="19">
        <v>49</v>
      </c>
      <c r="G144" s="19">
        <f t="shared" si="53"/>
        <v>2</v>
      </c>
      <c r="H144" s="19">
        <v>1</v>
      </c>
      <c r="I144" s="19">
        <v>1</v>
      </c>
      <c r="J144" s="113"/>
      <c r="K144" s="113"/>
      <c r="L144" s="113"/>
    </row>
    <row r="145" spans="1:12" s="111" customFormat="1" ht="12" customHeight="1" x14ac:dyDescent="0.2">
      <c r="A145" s="298" t="s">
        <v>339</v>
      </c>
      <c r="B145" s="298"/>
      <c r="C145" s="19">
        <f t="shared" si="51"/>
        <v>4888</v>
      </c>
      <c r="D145" s="19">
        <f t="shared" si="52"/>
        <v>3944</v>
      </c>
      <c r="E145" s="19">
        <v>1828</v>
      </c>
      <c r="F145" s="19">
        <v>2116</v>
      </c>
      <c r="G145" s="19">
        <f t="shared" si="53"/>
        <v>944</v>
      </c>
      <c r="H145" s="19">
        <v>519</v>
      </c>
      <c r="I145" s="19">
        <v>425</v>
      </c>
      <c r="J145" s="113"/>
      <c r="K145" s="113"/>
      <c r="L145" s="113"/>
    </row>
    <row r="146" spans="1:12" s="17" customFormat="1" ht="12" customHeight="1" x14ac:dyDescent="0.2">
      <c r="A146" s="240" t="s">
        <v>140</v>
      </c>
      <c r="B146" s="240"/>
      <c r="C146" s="19">
        <f t="shared" si="51"/>
        <v>4355</v>
      </c>
      <c r="D146" s="19">
        <f t="shared" si="52"/>
        <v>3618</v>
      </c>
      <c r="E146" s="19">
        <v>1709</v>
      </c>
      <c r="F146" s="19">
        <v>1909</v>
      </c>
      <c r="G146" s="19">
        <f t="shared" si="53"/>
        <v>737</v>
      </c>
      <c r="H146" s="19">
        <v>411</v>
      </c>
      <c r="I146" s="19">
        <v>326</v>
      </c>
      <c r="J146" s="113"/>
      <c r="K146" s="113"/>
      <c r="L146" s="113"/>
    </row>
    <row r="147" spans="1:12" s="17" customFormat="1" ht="12" customHeight="1" x14ac:dyDescent="0.2">
      <c r="A147" s="240" t="s">
        <v>141</v>
      </c>
      <c r="B147" s="240"/>
      <c r="C147" s="19">
        <f t="shared" si="51"/>
        <v>31</v>
      </c>
      <c r="D147" s="19">
        <f t="shared" si="52"/>
        <v>31</v>
      </c>
      <c r="E147" s="19">
        <v>18</v>
      </c>
      <c r="F147" s="19">
        <v>13</v>
      </c>
      <c r="G147" s="19">
        <f t="shared" si="53"/>
        <v>0</v>
      </c>
      <c r="H147" s="19">
        <v>0</v>
      </c>
      <c r="I147" s="19">
        <v>0</v>
      </c>
      <c r="J147" s="113"/>
      <c r="K147" s="113"/>
      <c r="L147" s="113"/>
    </row>
    <row r="148" spans="1:12" s="17" customFormat="1" ht="12" customHeight="1" x14ac:dyDescent="0.2">
      <c r="A148" s="240" t="s">
        <v>143</v>
      </c>
      <c r="B148" s="240"/>
      <c r="C148" s="19">
        <f t="shared" si="51"/>
        <v>330</v>
      </c>
      <c r="D148" s="19">
        <f t="shared" si="52"/>
        <v>287</v>
      </c>
      <c r="E148" s="19">
        <v>145</v>
      </c>
      <c r="F148" s="19">
        <v>142</v>
      </c>
      <c r="G148" s="19">
        <f t="shared" si="53"/>
        <v>43</v>
      </c>
      <c r="H148" s="19">
        <v>25</v>
      </c>
      <c r="I148" s="19">
        <v>18</v>
      </c>
      <c r="J148" s="113"/>
      <c r="K148" s="113"/>
      <c r="L148" s="113"/>
    </row>
    <row r="149" spans="1:12" s="17" customFormat="1" ht="12" customHeight="1" x14ac:dyDescent="0.2">
      <c r="A149" s="240" t="s">
        <v>144</v>
      </c>
      <c r="B149" s="240"/>
      <c r="C149" s="19">
        <f t="shared" si="51"/>
        <v>1174</v>
      </c>
      <c r="D149" s="19">
        <f t="shared" si="52"/>
        <v>905</v>
      </c>
      <c r="E149" s="19">
        <v>431</v>
      </c>
      <c r="F149" s="19">
        <v>474</v>
      </c>
      <c r="G149" s="19">
        <f t="shared" si="53"/>
        <v>269</v>
      </c>
      <c r="H149" s="19">
        <v>147</v>
      </c>
      <c r="I149" s="19">
        <v>122</v>
      </c>
      <c r="J149" s="113"/>
      <c r="K149" s="113"/>
      <c r="L149" s="113"/>
    </row>
    <row r="150" spans="1:12" s="17" customFormat="1" ht="12" customHeight="1" x14ac:dyDescent="0.2">
      <c r="A150" s="240" t="s">
        <v>145</v>
      </c>
      <c r="B150" s="240"/>
      <c r="C150" s="19">
        <f t="shared" si="51"/>
        <v>15153</v>
      </c>
      <c r="D150" s="19">
        <f t="shared" si="52"/>
        <v>9930</v>
      </c>
      <c r="E150" s="19">
        <v>4396</v>
      </c>
      <c r="F150" s="19">
        <v>5534</v>
      </c>
      <c r="G150" s="19">
        <f t="shared" si="53"/>
        <v>5223</v>
      </c>
      <c r="H150" s="19">
        <v>2687</v>
      </c>
      <c r="I150" s="19">
        <v>2536</v>
      </c>
      <c r="J150" s="113"/>
      <c r="K150" s="113"/>
      <c r="L150" s="113"/>
    </row>
    <row r="151" spans="1:12" s="17" customFormat="1" ht="12" customHeight="1" x14ac:dyDescent="0.2">
      <c r="A151" s="240" t="s">
        <v>146</v>
      </c>
      <c r="B151" s="240"/>
      <c r="C151" s="19">
        <f t="shared" si="51"/>
        <v>6397</v>
      </c>
      <c r="D151" s="19">
        <f t="shared" si="52"/>
        <v>5032</v>
      </c>
      <c r="E151" s="19">
        <v>2423</v>
      </c>
      <c r="F151" s="19">
        <v>2609</v>
      </c>
      <c r="G151" s="19">
        <f t="shared" si="53"/>
        <v>1365</v>
      </c>
      <c r="H151" s="19">
        <v>757</v>
      </c>
      <c r="I151" s="19">
        <v>608</v>
      </c>
      <c r="J151" s="113"/>
      <c r="K151" s="113"/>
      <c r="L151" s="113"/>
    </row>
    <row r="152" spans="1:12" s="17" customFormat="1" ht="12" customHeight="1" x14ac:dyDescent="0.2">
      <c r="A152" s="240" t="s">
        <v>148</v>
      </c>
      <c r="B152" s="240"/>
      <c r="C152" s="19">
        <f t="shared" si="51"/>
        <v>220</v>
      </c>
      <c r="D152" s="19">
        <f t="shared" si="52"/>
        <v>198</v>
      </c>
      <c r="E152" s="19">
        <v>91</v>
      </c>
      <c r="F152" s="19">
        <v>107</v>
      </c>
      <c r="G152" s="19">
        <f t="shared" si="53"/>
        <v>22</v>
      </c>
      <c r="H152" s="19">
        <v>16</v>
      </c>
      <c r="I152" s="19">
        <v>6</v>
      </c>
      <c r="J152" s="113"/>
      <c r="K152" s="113"/>
      <c r="L152" s="113"/>
    </row>
    <row r="153" spans="1:12" s="17" customFormat="1" ht="12" customHeight="1" x14ac:dyDescent="0.2">
      <c r="A153" s="240" t="s">
        <v>149</v>
      </c>
      <c r="B153" s="240"/>
      <c r="C153" s="19">
        <f t="shared" si="51"/>
        <v>6942</v>
      </c>
      <c r="D153" s="19">
        <f t="shared" si="52"/>
        <v>5437</v>
      </c>
      <c r="E153" s="19">
        <v>2409</v>
      </c>
      <c r="F153" s="19">
        <v>3028</v>
      </c>
      <c r="G153" s="19">
        <f t="shared" si="53"/>
        <v>1505</v>
      </c>
      <c r="H153" s="19">
        <v>781</v>
      </c>
      <c r="I153" s="19">
        <v>724</v>
      </c>
      <c r="J153" s="113"/>
      <c r="K153" s="113"/>
      <c r="L153" s="113"/>
    </row>
    <row r="154" spans="1:12" s="17" customFormat="1" ht="12" customHeight="1" x14ac:dyDescent="0.2">
      <c r="A154" s="240" t="s">
        <v>150</v>
      </c>
      <c r="B154" s="240"/>
      <c r="C154" s="19">
        <f t="shared" si="51"/>
        <v>52</v>
      </c>
      <c r="D154" s="19">
        <f t="shared" si="52"/>
        <v>49</v>
      </c>
      <c r="E154" s="19">
        <v>29</v>
      </c>
      <c r="F154" s="19">
        <v>20</v>
      </c>
      <c r="G154" s="19">
        <f t="shared" si="53"/>
        <v>3</v>
      </c>
      <c r="H154" s="19">
        <v>0</v>
      </c>
      <c r="I154" s="19">
        <v>3</v>
      </c>
      <c r="J154" s="113"/>
      <c r="K154" s="113"/>
      <c r="L154" s="113"/>
    </row>
    <row r="155" spans="1:12" s="17" customFormat="1" ht="12" customHeight="1" x14ac:dyDescent="0.2">
      <c r="A155" s="240" t="s">
        <v>151</v>
      </c>
      <c r="B155" s="240"/>
      <c r="C155" s="19">
        <f t="shared" si="51"/>
        <v>2769</v>
      </c>
      <c r="D155" s="19">
        <f t="shared" si="52"/>
        <v>2057</v>
      </c>
      <c r="E155" s="19">
        <v>905</v>
      </c>
      <c r="F155" s="19">
        <v>1152</v>
      </c>
      <c r="G155" s="19">
        <f t="shared" si="53"/>
        <v>712</v>
      </c>
      <c r="H155" s="19">
        <v>370</v>
      </c>
      <c r="I155" s="19">
        <v>342</v>
      </c>
      <c r="J155" s="113"/>
      <c r="K155" s="113"/>
      <c r="L155" s="113"/>
    </row>
    <row r="156" spans="1:12" s="17" customFormat="1" ht="12" customHeight="1" x14ac:dyDescent="0.2">
      <c r="A156" s="240" t="s">
        <v>152</v>
      </c>
      <c r="B156" s="240"/>
      <c r="C156" s="19">
        <f t="shared" si="51"/>
        <v>282</v>
      </c>
      <c r="D156" s="19">
        <f t="shared" si="52"/>
        <v>271</v>
      </c>
      <c r="E156" s="19">
        <v>135</v>
      </c>
      <c r="F156" s="19">
        <v>136</v>
      </c>
      <c r="G156" s="19">
        <f t="shared" si="53"/>
        <v>11</v>
      </c>
      <c r="H156" s="19">
        <v>5</v>
      </c>
      <c r="I156" s="19">
        <v>6</v>
      </c>
      <c r="J156" s="113"/>
      <c r="K156" s="113"/>
      <c r="L156" s="113"/>
    </row>
    <row r="157" spans="1:12" s="17" customFormat="1" ht="12" customHeight="1" x14ac:dyDescent="0.2">
      <c r="A157" s="240" t="s">
        <v>153</v>
      </c>
      <c r="B157" s="240"/>
      <c r="C157" s="19">
        <f t="shared" si="51"/>
        <v>755</v>
      </c>
      <c r="D157" s="19">
        <f t="shared" si="52"/>
        <v>600</v>
      </c>
      <c r="E157" s="19">
        <v>284</v>
      </c>
      <c r="F157" s="19">
        <v>316</v>
      </c>
      <c r="G157" s="19">
        <f t="shared" si="53"/>
        <v>155</v>
      </c>
      <c r="H157" s="19">
        <v>75</v>
      </c>
      <c r="I157" s="19">
        <v>80</v>
      </c>
      <c r="J157" s="113"/>
      <c r="K157" s="113"/>
      <c r="L157" s="113"/>
    </row>
    <row r="158" spans="1:12" s="17" customFormat="1" ht="12" customHeight="1" x14ac:dyDescent="0.2">
      <c r="A158" s="240" t="s">
        <v>155</v>
      </c>
      <c r="B158" s="240"/>
      <c r="C158" s="19">
        <f t="shared" si="51"/>
        <v>678</v>
      </c>
      <c r="D158" s="19">
        <f t="shared" si="52"/>
        <v>497</v>
      </c>
      <c r="E158" s="19">
        <v>252</v>
      </c>
      <c r="F158" s="19">
        <v>245</v>
      </c>
      <c r="G158" s="19">
        <f t="shared" si="53"/>
        <v>181</v>
      </c>
      <c r="H158" s="19">
        <v>94</v>
      </c>
      <c r="I158" s="19">
        <v>87</v>
      </c>
      <c r="J158" s="113"/>
      <c r="K158" s="113"/>
      <c r="L158" s="113"/>
    </row>
    <row r="159" spans="1:12" s="17" customFormat="1" ht="12" customHeight="1" x14ac:dyDescent="0.2">
      <c r="A159" s="240" t="s">
        <v>158</v>
      </c>
      <c r="B159" s="240"/>
      <c r="C159" s="19">
        <f t="shared" si="51"/>
        <v>93</v>
      </c>
      <c r="D159" s="19">
        <f t="shared" si="52"/>
        <v>88</v>
      </c>
      <c r="E159" s="19">
        <v>46</v>
      </c>
      <c r="F159" s="19">
        <v>42</v>
      </c>
      <c r="G159" s="19">
        <f t="shared" si="53"/>
        <v>5</v>
      </c>
      <c r="H159" s="19">
        <v>0</v>
      </c>
      <c r="I159" s="19">
        <v>5</v>
      </c>
      <c r="J159" s="113"/>
      <c r="K159" s="113"/>
      <c r="L159" s="113"/>
    </row>
    <row r="160" spans="1:12" s="17" customFormat="1" ht="12" customHeight="1" x14ac:dyDescent="0.2">
      <c r="A160" s="240" t="s">
        <v>159</v>
      </c>
      <c r="B160" s="240"/>
      <c r="C160" s="19">
        <f t="shared" si="51"/>
        <v>730</v>
      </c>
      <c r="D160" s="19">
        <f>SUM(E160:F160)</f>
        <v>635</v>
      </c>
      <c r="E160" s="19">
        <v>304</v>
      </c>
      <c r="F160" s="19">
        <v>331</v>
      </c>
      <c r="G160" s="19">
        <f t="shared" si="53"/>
        <v>95</v>
      </c>
      <c r="H160" s="19">
        <v>63</v>
      </c>
      <c r="I160" s="19">
        <v>32</v>
      </c>
      <c r="J160" s="113"/>
      <c r="K160" s="113"/>
      <c r="L160" s="113"/>
    </row>
    <row r="161" spans="1:12" s="17" customFormat="1" ht="12" customHeight="1" x14ac:dyDescent="0.2">
      <c r="A161" s="240" t="s">
        <v>160</v>
      </c>
      <c r="B161" s="240"/>
      <c r="C161" s="19">
        <f t="shared" si="51"/>
        <v>2600</v>
      </c>
      <c r="D161" s="19">
        <f>SUM(E161,F161)</f>
        <v>1926</v>
      </c>
      <c r="E161" s="19">
        <v>909</v>
      </c>
      <c r="F161" s="19">
        <v>1017</v>
      </c>
      <c r="G161" s="19">
        <f t="shared" si="53"/>
        <v>674</v>
      </c>
      <c r="H161" s="19">
        <v>357</v>
      </c>
      <c r="I161" s="19">
        <v>317</v>
      </c>
      <c r="J161" s="113"/>
      <c r="K161" s="113"/>
      <c r="L161" s="113"/>
    </row>
    <row r="162" spans="1:12" s="17" customFormat="1" ht="12" customHeight="1" x14ac:dyDescent="0.2">
      <c r="A162" s="240" t="s">
        <v>161</v>
      </c>
      <c r="B162" s="240"/>
      <c r="C162" s="19">
        <f t="shared" si="51"/>
        <v>64</v>
      </c>
      <c r="D162" s="19">
        <f>SUM(E162,F162)</f>
        <v>61</v>
      </c>
      <c r="E162" s="19">
        <v>26</v>
      </c>
      <c r="F162" s="19">
        <v>35</v>
      </c>
      <c r="G162" s="19">
        <f t="shared" si="53"/>
        <v>3</v>
      </c>
      <c r="H162" s="19">
        <v>3</v>
      </c>
      <c r="I162" s="19">
        <v>0</v>
      </c>
      <c r="J162" s="113"/>
      <c r="K162" s="113"/>
      <c r="L162" s="113"/>
    </row>
    <row r="163" spans="1:12" s="17" customFormat="1" ht="12" customHeight="1" x14ac:dyDescent="0.2">
      <c r="A163" s="240" t="s">
        <v>162</v>
      </c>
      <c r="B163" s="240"/>
      <c r="C163" s="19">
        <f t="shared" si="51"/>
        <v>1104</v>
      </c>
      <c r="D163" s="19">
        <f>SUM(E163,F163)</f>
        <v>959</v>
      </c>
      <c r="E163" s="19">
        <v>458</v>
      </c>
      <c r="F163" s="19">
        <v>501</v>
      </c>
      <c r="G163" s="19">
        <f t="shared" si="53"/>
        <v>145</v>
      </c>
      <c r="H163" s="19">
        <v>85</v>
      </c>
      <c r="I163" s="19">
        <v>60</v>
      </c>
      <c r="J163" s="113"/>
      <c r="K163" s="113"/>
      <c r="L163" s="113"/>
    </row>
    <row r="164" spans="1:12" s="17" customFormat="1" ht="12" customHeight="1" x14ac:dyDescent="0.2">
      <c r="A164" s="242" t="s">
        <v>164</v>
      </c>
      <c r="B164" s="242"/>
      <c r="C164" s="25">
        <f t="shared" si="51"/>
        <v>283</v>
      </c>
      <c r="D164" s="25">
        <f>SUM(E164,F164)</f>
        <v>263</v>
      </c>
      <c r="E164" s="25">
        <v>125</v>
      </c>
      <c r="F164" s="25">
        <v>138</v>
      </c>
      <c r="G164" s="25">
        <f t="shared" si="53"/>
        <v>20</v>
      </c>
      <c r="H164" s="25">
        <v>9</v>
      </c>
      <c r="I164" s="25">
        <v>11</v>
      </c>
      <c r="J164" s="113"/>
      <c r="K164" s="113"/>
      <c r="L164" s="113"/>
    </row>
    <row r="165" spans="1:12" s="17" customFormat="1" ht="12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113"/>
      <c r="K165" s="113"/>
      <c r="L165" s="113"/>
    </row>
    <row r="166" spans="1:12" s="17" customFormat="1" ht="12" customHeight="1" x14ac:dyDescent="0.2">
      <c r="A166" s="243" t="s">
        <v>165</v>
      </c>
      <c r="B166" s="243"/>
      <c r="C166" s="16">
        <f t="shared" ref="C166:I166" si="54">SUM(C167:C174)</f>
        <v>5762</v>
      </c>
      <c r="D166" s="16">
        <f t="shared" si="54"/>
        <v>5149</v>
      </c>
      <c r="E166" s="16">
        <f t="shared" si="54"/>
        <v>2504</v>
      </c>
      <c r="F166" s="16">
        <f t="shared" si="54"/>
        <v>2645</v>
      </c>
      <c r="G166" s="16">
        <f t="shared" si="54"/>
        <v>613</v>
      </c>
      <c r="H166" s="16">
        <f t="shared" si="54"/>
        <v>360</v>
      </c>
      <c r="I166" s="16">
        <f t="shared" si="54"/>
        <v>253</v>
      </c>
      <c r="J166" s="113"/>
      <c r="K166" s="113"/>
      <c r="L166" s="113"/>
    </row>
    <row r="167" spans="1:12" s="17" customFormat="1" ht="12" customHeight="1" x14ac:dyDescent="0.2">
      <c r="A167" s="240" t="s">
        <v>166</v>
      </c>
      <c r="B167" s="240"/>
      <c r="C167" s="19">
        <f t="shared" ref="C167:C174" si="55">SUM(D167,G167)</f>
        <v>1372</v>
      </c>
      <c r="D167" s="19">
        <f t="shared" ref="D167:D174" si="56">SUM(E167,F167)</f>
        <v>1256</v>
      </c>
      <c r="E167" s="19">
        <v>613</v>
      </c>
      <c r="F167" s="19">
        <v>643</v>
      </c>
      <c r="G167" s="19">
        <f t="shared" ref="G167:G174" si="57">SUM(H167,I167)</f>
        <v>116</v>
      </c>
      <c r="H167" s="19">
        <v>58</v>
      </c>
      <c r="I167" s="19">
        <v>58</v>
      </c>
      <c r="J167" s="113"/>
      <c r="K167" s="113"/>
      <c r="L167" s="113"/>
    </row>
    <row r="168" spans="1:12" s="17" customFormat="1" ht="12" customHeight="1" x14ac:dyDescent="0.2">
      <c r="A168" s="240" t="s">
        <v>167</v>
      </c>
      <c r="B168" s="240"/>
      <c r="C168" s="19">
        <f t="shared" si="55"/>
        <v>48</v>
      </c>
      <c r="D168" s="19">
        <f t="shared" si="56"/>
        <v>44</v>
      </c>
      <c r="E168" s="19">
        <v>26</v>
      </c>
      <c r="F168" s="19">
        <v>18</v>
      </c>
      <c r="G168" s="19">
        <f t="shared" si="57"/>
        <v>4</v>
      </c>
      <c r="H168" s="19">
        <v>1</v>
      </c>
      <c r="I168" s="19">
        <v>3</v>
      </c>
      <c r="J168" s="113"/>
      <c r="K168" s="113"/>
      <c r="L168" s="113"/>
    </row>
    <row r="169" spans="1:12" s="17" customFormat="1" ht="12" customHeight="1" x14ac:dyDescent="0.2">
      <c r="A169" s="240" t="s">
        <v>168</v>
      </c>
      <c r="B169" s="240"/>
      <c r="C169" s="19">
        <f t="shared" si="55"/>
        <v>49</v>
      </c>
      <c r="D169" s="19">
        <f t="shared" si="56"/>
        <v>46</v>
      </c>
      <c r="E169" s="19">
        <v>25</v>
      </c>
      <c r="F169" s="19">
        <v>21</v>
      </c>
      <c r="G169" s="19">
        <f t="shared" si="57"/>
        <v>3</v>
      </c>
      <c r="H169" s="19">
        <v>2</v>
      </c>
      <c r="I169" s="19">
        <v>1</v>
      </c>
      <c r="J169" s="113"/>
      <c r="K169" s="113"/>
      <c r="L169" s="113"/>
    </row>
    <row r="170" spans="1:12" s="17" customFormat="1" ht="12" customHeight="1" x14ac:dyDescent="0.2">
      <c r="A170" s="240" t="s">
        <v>169</v>
      </c>
      <c r="B170" s="240"/>
      <c r="C170" s="19">
        <f t="shared" si="55"/>
        <v>60</v>
      </c>
      <c r="D170" s="19">
        <f t="shared" si="56"/>
        <v>53</v>
      </c>
      <c r="E170" s="19">
        <v>28</v>
      </c>
      <c r="F170" s="19">
        <v>25</v>
      </c>
      <c r="G170" s="19">
        <f t="shared" si="57"/>
        <v>7</v>
      </c>
      <c r="H170" s="19">
        <v>4</v>
      </c>
      <c r="I170" s="19">
        <v>3</v>
      </c>
      <c r="J170" s="113"/>
      <c r="K170" s="113"/>
      <c r="L170" s="113"/>
    </row>
    <row r="171" spans="1:12" s="17" customFormat="1" ht="12" customHeight="1" x14ac:dyDescent="0.2">
      <c r="A171" s="240" t="s">
        <v>170</v>
      </c>
      <c r="B171" s="240"/>
      <c r="C171" s="19">
        <f t="shared" si="55"/>
        <v>1203</v>
      </c>
      <c r="D171" s="19">
        <f t="shared" si="56"/>
        <v>1034</v>
      </c>
      <c r="E171" s="19">
        <v>508</v>
      </c>
      <c r="F171" s="19">
        <v>526</v>
      </c>
      <c r="G171" s="19">
        <f t="shared" si="57"/>
        <v>169</v>
      </c>
      <c r="H171" s="19">
        <v>105</v>
      </c>
      <c r="I171" s="19">
        <v>64</v>
      </c>
      <c r="J171" s="113"/>
      <c r="K171" s="113"/>
      <c r="L171" s="113"/>
    </row>
    <row r="172" spans="1:12" s="17" customFormat="1" ht="12" customHeight="1" x14ac:dyDescent="0.2">
      <c r="A172" s="240" t="s">
        <v>171</v>
      </c>
      <c r="B172" s="240"/>
      <c r="C172" s="19">
        <f t="shared" si="55"/>
        <v>535</v>
      </c>
      <c r="D172" s="19">
        <f t="shared" si="56"/>
        <v>500</v>
      </c>
      <c r="E172" s="19">
        <v>241</v>
      </c>
      <c r="F172" s="19">
        <v>259</v>
      </c>
      <c r="G172" s="19">
        <f t="shared" si="57"/>
        <v>35</v>
      </c>
      <c r="H172" s="19">
        <v>29</v>
      </c>
      <c r="I172" s="19">
        <v>6</v>
      </c>
      <c r="J172" s="113"/>
      <c r="K172" s="113"/>
      <c r="L172" s="113"/>
    </row>
    <row r="173" spans="1:12" s="17" customFormat="1" ht="12" customHeight="1" x14ac:dyDescent="0.2">
      <c r="A173" s="240" t="s">
        <v>172</v>
      </c>
      <c r="B173" s="240"/>
      <c r="C173" s="19">
        <f t="shared" si="55"/>
        <v>48</v>
      </c>
      <c r="D173" s="19">
        <f t="shared" si="56"/>
        <v>44</v>
      </c>
      <c r="E173" s="19">
        <v>20</v>
      </c>
      <c r="F173" s="19">
        <v>24</v>
      </c>
      <c r="G173" s="19">
        <f t="shared" si="57"/>
        <v>4</v>
      </c>
      <c r="H173" s="19">
        <v>3</v>
      </c>
      <c r="I173" s="19">
        <v>1</v>
      </c>
      <c r="J173" s="113"/>
      <c r="K173" s="113"/>
      <c r="L173" s="113"/>
    </row>
    <row r="174" spans="1:12" s="17" customFormat="1" ht="12" customHeight="1" x14ac:dyDescent="0.2">
      <c r="A174" s="242" t="s">
        <v>173</v>
      </c>
      <c r="B174" s="242"/>
      <c r="C174" s="25">
        <f t="shared" si="55"/>
        <v>2447</v>
      </c>
      <c r="D174" s="25">
        <f t="shared" si="56"/>
        <v>2172</v>
      </c>
      <c r="E174" s="25">
        <v>1043</v>
      </c>
      <c r="F174" s="25">
        <v>1129</v>
      </c>
      <c r="G174" s="25">
        <f t="shared" si="57"/>
        <v>275</v>
      </c>
      <c r="H174" s="25">
        <v>158</v>
      </c>
      <c r="I174" s="25">
        <v>117</v>
      </c>
      <c r="J174" s="113"/>
      <c r="K174" s="113"/>
      <c r="L174" s="113"/>
    </row>
    <row r="175" spans="1:12" s="17" customFormat="1" ht="12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113"/>
      <c r="K175" s="113"/>
      <c r="L175" s="113"/>
    </row>
    <row r="176" spans="1:12" s="17" customFormat="1" ht="12" customHeight="1" x14ac:dyDescent="0.2">
      <c r="A176" s="243" t="s">
        <v>174</v>
      </c>
      <c r="B176" s="243"/>
      <c r="C176" s="16">
        <f t="shared" ref="C176:I176" si="58">SUM(C177:C193)</f>
        <v>48231</v>
      </c>
      <c r="D176" s="16">
        <f t="shared" si="58"/>
        <v>35775</v>
      </c>
      <c r="E176" s="16">
        <f t="shared" si="58"/>
        <v>16862</v>
      </c>
      <c r="F176" s="16">
        <f t="shared" si="58"/>
        <v>18913</v>
      </c>
      <c r="G176" s="16">
        <f t="shared" si="58"/>
        <v>12456</v>
      </c>
      <c r="H176" s="16">
        <f t="shared" si="58"/>
        <v>6612</v>
      </c>
      <c r="I176" s="16">
        <f t="shared" si="58"/>
        <v>5844</v>
      </c>
      <c r="J176" s="113"/>
      <c r="K176" s="113"/>
      <c r="L176" s="113"/>
    </row>
    <row r="177" spans="1:12" s="17" customFormat="1" ht="12" customHeight="1" x14ac:dyDescent="0.2">
      <c r="A177" s="240" t="s">
        <v>175</v>
      </c>
      <c r="B177" s="240"/>
      <c r="C177" s="19">
        <f t="shared" ref="C177:C193" si="59">SUM(D177,G177)</f>
        <v>4262</v>
      </c>
      <c r="D177" s="19">
        <f t="shared" ref="D177:D193" si="60">SUM(E177,F177)</f>
        <v>3030</v>
      </c>
      <c r="E177" s="19">
        <v>1425</v>
      </c>
      <c r="F177" s="19">
        <v>1605</v>
      </c>
      <c r="G177" s="19">
        <f t="shared" ref="G177:G193" si="61">SUM(H177,I177)</f>
        <v>1232</v>
      </c>
      <c r="H177" s="19">
        <v>693</v>
      </c>
      <c r="I177" s="19">
        <v>539</v>
      </c>
      <c r="J177" s="113"/>
      <c r="K177" s="113"/>
      <c r="L177" s="113"/>
    </row>
    <row r="178" spans="1:12" s="17" customFormat="1" ht="12" customHeight="1" x14ac:dyDescent="0.2">
      <c r="A178" s="240" t="s">
        <v>176</v>
      </c>
      <c r="B178" s="240"/>
      <c r="C178" s="19">
        <f t="shared" si="59"/>
        <v>17373</v>
      </c>
      <c r="D178" s="19">
        <f t="shared" si="60"/>
        <v>12287</v>
      </c>
      <c r="E178" s="19">
        <v>5605</v>
      </c>
      <c r="F178" s="19">
        <v>6682</v>
      </c>
      <c r="G178" s="19">
        <f t="shared" si="61"/>
        <v>5086</v>
      </c>
      <c r="H178" s="19">
        <v>2584</v>
      </c>
      <c r="I178" s="19">
        <v>2502</v>
      </c>
      <c r="J178" s="113"/>
      <c r="K178" s="113"/>
      <c r="L178" s="113"/>
    </row>
    <row r="179" spans="1:12" s="17" customFormat="1" ht="12" customHeight="1" x14ac:dyDescent="0.2">
      <c r="A179" s="240" t="s">
        <v>177</v>
      </c>
      <c r="B179" s="240"/>
      <c r="C179" s="19">
        <f t="shared" si="59"/>
        <v>2332</v>
      </c>
      <c r="D179" s="19">
        <f t="shared" si="60"/>
        <v>1517</v>
      </c>
      <c r="E179" s="19">
        <v>767</v>
      </c>
      <c r="F179" s="19">
        <v>750</v>
      </c>
      <c r="G179" s="19">
        <f t="shared" si="61"/>
        <v>815</v>
      </c>
      <c r="H179" s="19">
        <v>441</v>
      </c>
      <c r="I179" s="19">
        <v>374</v>
      </c>
      <c r="J179" s="113"/>
      <c r="K179" s="113"/>
      <c r="L179" s="113"/>
    </row>
    <row r="180" spans="1:12" s="17" customFormat="1" ht="12" customHeight="1" x14ac:dyDescent="0.2">
      <c r="A180" s="240" t="s">
        <v>178</v>
      </c>
      <c r="B180" s="240"/>
      <c r="C180" s="19">
        <f t="shared" si="59"/>
        <v>2658</v>
      </c>
      <c r="D180" s="19">
        <f t="shared" si="60"/>
        <v>2180</v>
      </c>
      <c r="E180" s="19">
        <v>1075</v>
      </c>
      <c r="F180" s="19">
        <v>1105</v>
      </c>
      <c r="G180" s="19">
        <f t="shared" si="61"/>
        <v>478</v>
      </c>
      <c r="H180" s="19">
        <v>272</v>
      </c>
      <c r="I180" s="19">
        <v>206</v>
      </c>
      <c r="J180" s="113"/>
      <c r="K180" s="113"/>
      <c r="L180" s="113"/>
    </row>
    <row r="181" spans="1:12" s="17" customFormat="1" ht="12" customHeight="1" x14ac:dyDescent="0.2">
      <c r="A181" s="240" t="s">
        <v>179</v>
      </c>
      <c r="B181" s="240"/>
      <c r="C181" s="19">
        <f t="shared" si="59"/>
        <v>8335</v>
      </c>
      <c r="D181" s="19">
        <f t="shared" si="60"/>
        <v>6094</v>
      </c>
      <c r="E181" s="19">
        <v>2833</v>
      </c>
      <c r="F181" s="19">
        <v>3261</v>
      </c>
      <c r="G181" s="19">
        <f t="shared" si="61"/>
        <v>2241</v>
      </c>
      <c r="H181" s="19">
        <v>1173</v>
      </c>
      <c r="I181" s="19">
        <v>1068</v>
      </c>
      <c r="J181" s="113"/>
      <c r="K181" s="113"/>
      <c r="L181" s="113"/>
    </row>
    <row r="182" spans="1:12" s="17" customFormat="1" ht="12" customHeight="1" x14ac:dyDescent="0.2">
      <c r="A182" s="240" t="s">
        <v>180</v>
      </c>
      <c r="B182" s="240"/>
      <c r="C182" s="19">
        <f t="shared" si="59"/>
        <v>681</v>
      </c>
      <c r="D182" s="19">
        <f t="shared" si="60"/>
        <v>596</v>
      </c>
      <c r="E182" s="19">
        <v>284</v>
      </c>
      <c r="F182" s="19">
        <v>312</v>
      </c>
      <c r="G182" s="19">
        <f t="shared" si="61"/>
        <v>85</v>
      </c>
      <c r="H182" s="19">
        <v>57</v>
      </c>
      <c r="I182" s="19">
        <v>28</v>
      </c>
      <c r="J182" s="113"/>
      <c r="K182" s="113"/>
      <c r="L182" s="113"/>
    </row>
    <row r="183" spans="1:12" s="17" customFormat="1" ht="12" customHeight="1" x14ac:dyDescent="0.2">
      <c r="A183" s="240" t="s">
        <v>181</v>
      </c>
      <c r="B183" s="240"/>
      <c r="C183" s="19">
        <f t="shared" si="59"/>
        <v>699</v>
      </c>
      <c r="D183" s="19">
        <f t="shared" si="60"/>
        <v>606</v>
      </c>
      <c r="E183" s="19">
        <v>291</v>
      </c>
      <c r="F183" s="19">
        <v>315</v>
      </c>
      <c r="G183" s="19">
        <f t="shared" si="61"/>
        <v>93</v>
      </c>
      <c r="H183" s="19">
        <v>45</v>
      </c>
      <c r="I183" s="19">
        <v>48</v>
      </c>
      <c r="J183" s="113"/>
      <c r="K183" s="113"/>
      <c r="L183" s="113"/>
    </row>
    <row r="184" spans="1:12" s="17" customFormat="1" ht="12" customHeight="1" x14ac:dyDescent="0.2">
      <c r="A184" s="240" t="s">
        <v>182</v>
      </c>
      <c r="B184" s="240"/>
      <c r="C184" s="19">
        <f t="shared" si="59"/>
        <v>781</v>
      </c>
      <c r="D184" s="19">
        <f t="shared" si="60"/>
        <v>666</v>
      </c>
      <c r="E184" s="19">
        <v>321</v>
      </c>
      <c r="F184" s="19">
        <v>345</v>
      </c>
      <c r="G184" s="19">
        <f t="shared" si="61"/>
        <v>115</v>
      </c>
      <c r="H184" s="19">
        <v>64</v>
      </c>
      <c r="I184" s="19">
        <v>51</v>
      </c>
      <c r="J184" s="113"/>
      <c r="K184" s="113"/>
      <c r="L184" s="113"/>
    </row>
    <row r="185" spans="1:12" s="17" customFormat="1" ht="12" customHeight="1" x14ac:dyDescent="0.2">
      <c r="A185" s="240" t="s">
        <v>183</v>
      </c>
      <c r="B185" s="240"/>
      <c r="C185" s="19">
        <f t="shared" si="59"/>
        <v>367</v>
      </c>
      <c r="D185" s="19">
        <f t="shared" si="60"/>
        <v>340</v>
      </c>
      <c r="E185" s="19">
        <v>189</v>
      </c>
      <c r="F185" s="19">
        <v>151</v>
      </c>
      <c r="G185" s="19">
        <f t="shared" si="61"/>
        <v>27</v>
      </c>
      <c r="H185" s="19">
        <v>16</v>
      </c>
      <c r="I185" s="19">
        <v>11</v>
      </c>
      <c r="J185" s="113"/>
      <c r="K185" s="113"/>
      <c r="L185" s="113"/>
    </row>
    <row r="186" spans="1:12" s="17" customFormat="1" ht="12" customHeight="1" x14ac:dyDescent="0.2">
      <c r="A186" s="240" t="s">
        <v>184</v>
      </c>
      <c r="B186" s="240"/>
      <c r="C186" s="19">
        <f t="shared" si="59"/>
        <v>1313</v>
      </c>
      <c r="D186" s="19">
        <f t="shared" si="60"/>
        <v>1121</v>
      </c>
      <c r="E186" s="19">
        <v>520</v>
      </c>
      <c r="F186" s="19">
        <v>601</v>
      </c>
      <c r="G186" s="19">
        <f t="shared" si="61"/>
        <v>192</v>
      </c>
      <c r="H186" s="19">
        <v>107</v>
      </c>
      <c r="I186" s="19">
        <v>85</v>
      </c>
      <c r="J186" s="113"/>
      <c r="K186" s="113"/>
      <c r="L186" s="113"/>
    </row>
    <row r="187" spans="1:12" s="17" customFormat="1" ht="12" customHeight="1" x14ac:dyDescent="0.2">
      <c r="A187" s="240" t="s">
        <v>186</v>
      </c>
      <c r="B187" s="240"/>
      <c r="C187" s="19">
        <f t="shared" si="59"/>
        <v>116</v>
      </c>
      <c r="D187" s="19">
        <f t="shared" si="60"/>
        <v>100</v>
      </c>
      <c r="E187" s="19">
        <v>47</v>
      </c>
      <c r="F187" s="19">
        <v>53</v>
      </c>
      <c r="G187" s="19">
        <f t="shared" si="61"/>
        <v>16</v>
      </c>
      <c r="H187" s="19">
        <v>10</v>
      </c>
      <c r="I187" s="19">
        <v>6</v>
      </c>
      <c r="J187" s="113"/>
      <c r="K187" s="113"/>
      <c r="L187" s="113"/>
    </row>
    <row r="188" spans="1:12" s="17" customFormat="1" ht="12" customHeight="1" x14ac:dyDescent="0.2">
      <c r="A188" s="240" t="s">
        <v>187</v>
      </c>
      <c r="B188" s="240"/>
      <c r="C188" s="19">
        <f t="shared" si="59"/>
        <v>2648</v>
      </c>
      <c r="D188" s="19">
        <f t="shared" si="60"/>
        <v>2088</v>
      </c>
      <c r="E188" s="19">
        <v>993</v>
      </c>
      <c r="F188" s="19">
        <v>1095</v>
      </c>
      <c r="G188" s="19">
        <f t="shared" si="61"/>
        <v>560</v>
      </c>
      <c r="H188" s="19">
        <v>316</v>
      </c>
      <c r="I188" s="19">
        <v>244</v>
      </c>
      <c r="J188" s="113"/>
      <c r="K188" s="113"/>
      <c r="L188" s="113"/>
    </row>
    <row r="189" spans="1:12" s="17" customFormat="1" ht="12" customHeight="1" x14ac:dyDescent="0.2">
      <c r="A189" s="240" t="s">
        <v>188</v>
      </c>
      <c r="B189" s="240"/>
      <c r="C189" s="19">
        <f t="shared" si="59"/>
        <v>573</v>
      </c>
      <c r="D189" s="19">
        <f t="shared" si="60"/>
        <v>520</v>
      </c>
      <c r="E189" s="19">
        <v>252</v>
      </c>
      <c r="F189" s="19">
        <v>268</v>
      </c>
      <c r="G189" s="19">
        <f t="shared" si="61"/>
        <v>53</v>
      </c>
      <c r="H189" s="19">
        <v>26</v>
      </c>
      <c r="I189" s="19">
        <v>27</v>
      </c>
      <c r="J189" s="113"/>
      <c r="K189" s="113"/>
      <c r="L189" s="113"/>
    </row>
    <row r="190" spans="1:12" s="17" customFormat="1" ht="12" customHeight="1" x14ac:dyDescent="0.2">
      <c r="A190" s="240" t="s">
        <v>189</v>
      </c>
      <c r="B190" s="240"/>
      <c r="C190" s="19">
        <f t="shared" si="59"/>
        <v>556</v>
      </c>
      <c r="D190" s="19">
        <f t="shared" si="60"/>
        <v>500</v>
      </c>
      <c r="E190" s="19">
        <v>245</v>
      </c>
      <c r="F190" s="19">
        <v>255</v>
      </c>
      <c r="G190" s="19">
        <f t="shared" si="61"/>
        <v>56</v>
      </c>
      <c r="H190" s="19">
        <v>30</v>
      </c>
      <c r="I190" s="19">
        <v>26</v>
      </c>
      <c r="J190" s="113"/>
      <c r="K190" s="113"/>
      <c r="L190" s="113"/>
    </row>
    <row r="191" spans="1:12" s="17" customFormat="1" ht="12" customHeight="1" x14ac:dyDescent="0.2">
      <c r="A191" s="240" t="s">
        <v>190</v>
      </c>
      <c r="B191" s="240"/>
      <c r="C191" s="19">
        <f t="shared" si="59"/>
        <v>2274</v>
      </c>
      <c r="D191" s="19">
        <f t="shared" si="60"/>
        <v>1631</v>
      </c>
      <c r="E191" s="19">
        <v>805</v>
      </c>
      <c r="F191" s="19">
        <v>826</v>
      </c>
      <c r="G191" s="19">
        <f t="shared" si="61"/>
        <v>643</v>
      </c>
      <c r="H191" s="19">
        <v>365</v>
      </c>
      <c r="I191" s="19">
        <v>278</v>
      </c>
      <c r="J191" s="113"/>
      <c r="K191" s="113"/>
      <c r="L191" s="113"/>
    </row>
    <row r="192" spans="1:12" s="17" customFormat="1" ht="12" customHeight="1" x14ac:dyDescent="0.2">
      <c r="A192" s="240" t="s">
        <v>191</v>
      </c>
      <c r="B192" s="240"/>
      <c r="C192" s="19">
        <f t="shared" si="59"/>
        <v>207</v>
      </c>
      <c r="D192" s="19">
        <f t="shared" si="60"/>
        <v>196</v>
      </c>
      <c r="E192" s="19">
        <v>98</v>
      </c>
      <c r="F192" s="19">
        <v>98</v>
      </c>
      <c r="G192" s="19">
        <f t="shared" si="61"/>
        <v>11</v>
      </c>
      <c r="H192" s="19">
        <v>6</v>
      </c>
      <c r="I192" s="19">
        <v>5</v>
      </c>
      <c r="J192" s="113"/>
      <c r="K192" s="113"/>
      <c r="L192" s="113"/>
    </row>
    <row r="193" spans="1:12" s="17" customFormat="1" ht="12" customHeight="1" x14ac:dyDescent="0.2">
      <c r="A193" s="242" t="s">
        <v>192</v>
      </c>
      <c r="B193" s="242"/>
      <c r="C193" s="25">
        <f t="shared" si="59"/>
        <v>3056</v>
      </c>
      <c r="D193" s="25">
        <f t="shared" si="60"/>
        <v>2303</v>
      </c>
      <c r="E193" s="25">
        <v>1112</v>
      </c>
      <c r="F193" s="25">
        <v>1191</v>
      </c>
      <c r="G193" s="25">
        <f t="shared" si="61"/>
        <v>753</v>
      </c>
      <c r="H193" s="25">
        <v>407</v>
      </c>
      <c r="I193" s="25">
        <v>346</v>
      </c>
      <c r="J193" s="113"/>
      <c r="K193" s="113"/>
      <c r="L193" s="113"/>
    </row>
    <row r="194" spans="1:12" s="17" customFormat="1" ht="12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113"/>
      <c r="K194" s="113"/>
      <c r="L194" s="113"/>
    </row>
    <row r="195" spans="1:12" s="17" customFormat="1" ht="12" customHeight="1" x14ac:dyDescent="0.2">
      <c r="A195" s="243" t="s">
        <v>193</v>
      </c>
      <c r="B195" s="243"/>
      <c r="C195" s="16">
        <f t="shared" ref="C195:I195" si="62">SUM(C196:C201)</f>
        <v>12533</v>
      </c>
      <c r="D195" s="16">
        <f t="shared" si="62"/>
        <v>8652</v>
      </c>
      <c r="E195" s="16">
        <f t="shared" si="62"/>
        <v>4147</v>
      </c>
      <c r="F195" s="16">
        <f t="shared" si="62"/>
        <v>4505</v>
      </c>
      <c r="G195" s="16">
        <f t="shared" si="62"/>
        <v>3881</v>
      </c>
      <c r="H195" s="16">
        <f t="shared" si="62"/>
        <v>2212</v>
      </c>
      <c r="I195" s="16">
        <f t="shared" si="62"/>
        <v>1669</v>
      </c>
      <c r="J195" s="113"/>
      <c r="K195" s="113"/>
      <c r="L195" s="113"/>
    </row>
    <row r="196" spans="1:12" s="17" customFormat="1" ht="12" customHeight="1" x14ac:dyDescent="0.2">
      <c r="A196" s="240" t="s">
        <v>194</v>
      </c>
      <c r="B196" s="240"/>
      <c r="C196" s="19">
        <f t="shared" ref="C196:C201" si="63">SUM(D196,G196)</f>
        <v>6080</v>
      </c>
      <c r="D196" s="19">
        <f t="shared" ref="D196:D201" si="64">SUM(E196,F196)</f>
        <v>3811</v>
      </c>
      <c r="E196" s="19">
        <v>1828</v>
      </c>
      <c r="F196" s="19">
        <v>1983</v>
      </c>
      <c r="G196" s="19">
        <f t="shared" ref="G196:G201" si="65">SUM(H196,I196)</f>
        <v>2269</v>
      </c>
      <c r="H196" s="19">
        <v>1270</v>
      </c>
      <c r="I196" s="19">
        <v>999</v>
      </c>
      <c r="J196" s="113"/>
      <c r="K196" s="113"/>
      <c r="L196" s="113"/>
    </row>
    <row r="197" spans="1:12" s="17" customFormat="1" ht="12" customHeight="1" x14ac:dyDescent="0.2">
      <c r="A197" s="240" t="s">
        <v>195</v>
      </c>
      <c r="B197" s="240"/>
      <c r="C197" s="19">
        <f t="shared" si="63"/>
        <v>2588</v>
      </c>
      <c r="D197" s="19">
        <f t="shared" si="64"/>
        <v>2144</v>
      </c>
      <c r="E197" s="19">
        <v>1008</v>
      </c>
      <c r="F197" s="19">
        <v>1136</v>
      </c>
      <c r="G197" s="19">
        <f t="shared" si="65"/>
        <v>444</v>
      </c>
      <c r="H197" s="19">
        <v>264</v>
      </c>
      <c r="I197" s="19">
        <v>180</v>
      </c>
      <c r="J197" s="113"/>
      <c r="K197" s="113"/>
      <c r="L197" s="113"/>
    </row>
    <row r="198" spans="1:12" s="17" customFormat="1" ht="12" customHeight="1" x14ac:dyDescent="0.2">
      <c r="A198" s="240" t="s">
        <v>196</v>
      </c>
      <c r="B198" s="240"/>
      <c r="C198" s="19">
        <f t="shared" si="63"/>
        <v>618</v>
      </c>
      <c r="D198" s="19">
        <f t="shared" si="64"/>
        <v>414</v>
      </c>
      <c r="E198" s="19">
        <v>200</v>
      </c>
      <c r="F198" s="19">
        <v>214</v>
      </c>
      <c r="G198" s="19">
        <f t="shared" si="65"/>
        <v>204</v>
      </c>
      <c r="H198" s="19">
        <v>115</v>
      </c>
      <c r="I198" s="19">
        <v>89</v>
      </c>
      <c r="J198" s="113"/>
      <c r="K198" s="113"/>
      <c r="L198" s="113"/>
    </row>
    <row r="199" spans="1:12" s="17" customFormat="1" ht="12" customHeight="1" x14ac:dyDescent="0.2">
      <c r="A199" s="240" t="s">
        <v>197</v>
      </c>
      <c r="B199" s="240"/>
      <c r="C199" s="19">
        <f t="shared" si="63"/>
        <v>551</v>
      </c>
      <c r="D199" s="19">
        <f t="shared" si="64"/>
        <v>421</v>
      </c>
      <c r="E199" s="19">
        <v>201</v>
      </c>
      <c r="F199" s="19">
        <v>220</v>
      </c>
      <c r="G199" s="19">
        <f t="shared" si="65"/>
        <v>130</v>
      </c>
      <c r="H199" s="19">
        <v>77</v>
      </c>
      <c r="I199" s="19">
        <v>53</v>
      </c>
      <c r="J199" s="113"/>
      <c r="K199" s="113"/>
      <c r="L199" s="113"/>
    </row>
    <row r="200" spans="1:12" s="17" customFormat="1" ht="12" customHeight="1" x14ac:dyDescent="0.2">
      <c r="A200" s="240" t="s">
        <v>198</v>
      </c>
      <c r="B200" s="240"/>
      <c r="C200" s="19">
        <f t="shared" si="63"/>
        <v>1663</v>
      </c>
      <c r="D200" s="19">
        <f t="shared" si="64"/>
        <v>1184</v>
      </c>
      <c r="E200" s="19">
        <v>569</v>
      </c>
      <c r="F200" s="19">
        <v>615</v>
      </c>
      <c r="G200" s="19">
        <f t="shared" si="65"/>
        <v>479</v>
      </c>
      <c r="H200" s="19">
        <v>279</v>
      </c>
      <c r="I200" s="19">
        <v>200</v>
      </c>
      <c r="J200" s="113"/>
      <c r="K200" s="113"/>
      <c r="L200" s="113"/>
    </row>
    <row r="201" spans="1:12" s="17" customFormat="1" ht="12" customHeight="1" x14ac:dyDescent="0.2">
      <c r="A201" s="242" t="s">
        <v>199</v>
      </c>
      <c r="B201" s="242"/>
      <c r="C201" s="25">
        <f t="shared" si="63"/>
        <v>1033</v>
      </c>
      <c r="D201" s="25">
        <f t="shared" si="64"/>
        <v>678</v>
      </c>
      <c r="E201" s="25">
        <v>341</v>
      </c>
      <c r="F201" s="25">
        <v>337</v>
      </c>
      <c r="G201" s="25">
        <f t="shared" si="65"/>
        <v>355</v>
      </c>
      <c r="H201" s="25">
        <v>207</v>
      </c>
      <c r="I201" s="25">
        <v>148</v>
      </c>
      <c r="J201" s="113"/>
      <c r="K201" s="113"/>
      <c r="L201" s="113"/>
    </row>
    <row r="202" spans="1:12" s="17" customFormat="1" ht="12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113"/>
      <c r="K202" s="113"/>
      <c r="L202" s="113"/>
    </row>
    <row r="203" spans="1:12" s="17" customFormat="1" ht="12" customHeight="1" x14ac:dyDescent="0.2">
      <c r="A203" s="243" t="s">
        <v>200</v>
      </c>
      <c r="B203" s="243"/>
      <c r="C203" s="16">
        <f t="shared" ref="C203:I203" si="66">SUM(C204:C208)</f>
        <v>5530</v>
      </c>
      <c r="D203" s="16">
        <f t="shared" si="66"/>
        <v>5075</v>
      </c>
      <c r="E203" s="16">
        <f t="shared" si="66"/>
        <v>2525</v>
      </c>
      <c r="F203" s="16">
        <f t="shared" si="66"/>
        <v>2550</v>
      </c>
      <c r="G203" s="16">
        <f t="shared" si="66"/>
        <v>455</v>
      </c>
      <c r="H203" s="16">
        <f t="shared" si="66"/>
        <v>259</v>
      </c>
      <c r="I203" s="16">
        <f t="shared" si="66"/>
        <v>196</v>
      </c>
      <c r="J203" s="113"/>
      <c r="K203" s="113"/>
      <c r="L203" s="113"/>
    </row>
    <row r="204" spans="1:12" s="17" customFormat="1" ht="12" customHeight="1" x14ac:dyDescent="0.2">
      <c r="A204" s="240" t="s">
        <v>201</v>
      </c>
      <c r="B204" s="240"/>
      <c r="C204" s="19">
        <f>SUM(D204,G204)</f>
        <v>1841</v>
      </c>
      <c r="D204" s="19">
        <f>SUM(E204,F204)</f>
        <v>1639</v>
      </c>
      <c r="E204" s="19">
        <v>801</v>
      </c>
      <c r="F204" s="19">
        <v>838</v>
      </c>
      <c r="G204" s="19">
        <f>SUM(H204,I204)</f>
        <v>202</v>
      </c>
      <c r="H204" s="19">
        <v>117</v>
      </c>
      <c r="I204" s="19">
        <v>85</v>
      </c>
      <c r="J204" s="113"/>
      <c r="K204" s="113"/>
      <c r="L204" s="113"/>
    </row>
    <row r="205" spans="1:12" s="17" customFormat="1" ht="12" customHeight="1" x14ac:dyDescent="0.2">
      <c r="A205" s="240" t="s">
        <v>202</v>
      </c>
      <c r="B205" s="240"/>
      <c r="C205" s="19">
        <f>SUM(D205,G205)</f>
        <v>1697</v>
      </c>
      <c r="D205" s="19">
        <f>SUM(E205,F205)</f>
        <v>1589</v>
      </c>
      <c r="E205" s="19">
        <v>782</v>
      </c>
      <c r="F205" s="19">
        <v>807</v>
      </c>
      <c r="G205" s="19">
        <f>SUM(H205,I205)</f>
        <v>108</v>
      </c>
      <c r="H205" s="19">
        <v>59</v>
      </c>
      <c r="I205" s="19">
        <v>49</v>
      </c>
      <c r="J205" s="113"/>
      <c r="K205" s="113"/>
      <c r="L205" s="113"/>
    </row>
    <row r="206" spans="1:12" s="17" customFormat="1" ht="12" customHeight="1" x14ac:dyDescent="0.2">
      <c r="A206" s="240" t="s">
        <v>203</v>
      </c>
      <c r="B206" s="240"/>
      <c r="C206" s="19">
        <f>SUM(D206,G206)</f>
        <v>349</v>
      </c>
      <c r="D206" s="19">
        <f>SUM(E206,F206)</f>
        <v>329</v>
      </c>
      <c r="E206" s="19">
        <v>156</v>
      </c>
      <c r="F206" s="19">
        <v>173</v>
      </c>
      <c r="G206" s="19">
        <f>SUM(H206,I206)</f>
        <v>20</v>
      </c>
      <c r="H206" s="19">
        <v>11</v>
      </c>
      <c r="I206" s="19">
        <v>9</v>
      </c>
      <c r="J206" s="113"/>
      <c r="K206" s="113"/>
      <c r="L206" s="113"/>
    </row>
    <row r="207" spans="1:12" s="17" customFormat="1" ht="12" customHeight="1" x14ac:dyDescent="0.2">
      <c r="A207" s="240" t="s">
        <v>204</v>
      </c>
      <c r="B207" s="240"/>
      <c r="C207" s="19">
        <f>SUM(D207,G207)</f>
        <v>1311</v>
      </c>
      <c r="D207" s="19">
        <f>SUM(E207,F207)</f>
        <v>1197</v>
      </c>
      <c r="E207" s="19">
        <v>614</v>
      </c>
      <c r="F207" s="19">
        <v>583</v>
      </c>
      <c r="G207" s="19">
        <f>SUM(H207,I207)</f>
        <v>114</v>
      </c>
      <c r="H207" s="19">
        <v>68</v>
      </c>
      <c r="I207" s="19">
        <v>46</v>
      </c>
      <c r="J207" s="113"/>
      <c r="K207" s="113"/>
      <c r="L207" s="113"/>
    </row>
    <row r="208" spans="1:12" s="17" customFormat="1" ht="12" customHeight="1" x14ac:dyDescent="0.2">
      <c r="A208" s="242" t="s">
        <v>205</v>
      </c>
      <c r="B208" s="242"/>
      <c r="C208" s="25">
        <f>SUM(D208,G208)</f>
        <v>332</v>
      </c>
      <c r="D208" s="25">
        <f>SUM(E208,F208)</f>
        <v>321</v>
      </c>
      <c r="E208" s="25">
        <v>172</v>
      </c>
      <c r="F208" s="25">
        <v>149</v>
      </c>
      <c r="G208" s="25">
        <f>SUM(H208,I208)</f>
        <v>11</v>
      </c>
      <c r="H208" s="25">
        <v>4</v>
      </c>
      <c r="I208" s="25">
        <v>7</v>
      </c>
      <c r="J208" s="113"/>
      <c r="K208" s="113"/>
      <c r="L208" s="113"/>
    </row>
    <row r="209" spans="1:12" s="17" customFormat="1" ht="12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113"/>
      <c r="K209" s="113"/>
      <c r="L209" s="113"/>
    </row>
    <row r="210" spans="1:12" s="17" customFormat="1" ht="12" customHeight="1" x14ac:dyDescent="0.2">
      <c r="A210" s="243" t="s">
        <v>206</v>
      </c>
      <c r="B210" s="243"/>
      <c r="C210" s="16">
        <f t="shared" ref="C210:I210" si="67">SUM(C211:C228)</f>
        <v>9600</v>
      </c>
      <c r="D210" s="16">
        <f t="shared" si="67"/>
        <v>6834</v>
      </c>
      <c r="E210" s="16">
        <f t="shared" si="67"/>
        <v>3330</v>
      </c>
      <c r="F210" s="16">
        <f t="shared" si="67"/>
        <v>3504</v>
      </c>
      <c r="G210" s="16">
        <f t="shared" si="67"/>
        <v>2766</v>
      </c>
      <c r="H210" s="16">
        <f t="shared" si="67"/>
        <v>1752</v>
      </c>
      <c r="I210" s="16">
        <f t="shared" si="67"/>
        <v>1014</v>
      </c>
      <c r="J210" s="113"/>
      <c r="K210" s="113"/>
      <c r="L210" s="113"/>
    </row>
    <row r="211" spans="1:12" s="17" customFormat="1" ht="12" customHeight="1" x14ac:dyDescent="0.2">
      <c r="A211" s="240" t="s">
        <v>207</v>
      </c>
      <c r="B211" s="240"/>
      <c r="C211" s="19">
        <f t="shared" ref="C211:C228" si="68">SUM(D211,G211)</f>
        <v>1558</v>
      </c>
      <c r="D211" s="19">
        <f t="shared" ref="D211:D228" si="69">SUM(E211,F211)</f>
        <v>1223</v>
      </c>
      <c r="E211" s="19">
        <v>592</v>
      </c>
      <c r="F211" s="19">
        <v>631</v>
      </c>
      <c r="G211" s="19">
        <f t="shared" ref="G211:G228" si="70">SUM(H211,I211)</f>
        <v>335</v>
      </c>
      <c r="H211" s="19">
        <v>200</v>
      </c>
      <c r="I211" s="19">
        <v>135</v>
      </c>
      <c r="J211" s="113"/>
      <c r="K211" s="113"/>
      <c r="L211" s="113"/>
    </row>
    <row r="212" spans="1:12" s="17" customFormat="1" ht="12" customHeight="1" x14ac:dyDescent="0.2">
      <c r="A212" s="240" t="s">
        <v>208</v>
      </c>
      <c r="B212" s="240"/>
      <c r="C212" s="19">
        <f t="shared" si="68"/>
        <v>107</v>
      </c>
      <c r="D212" s="19">
        <f t="shared" si="69"/>
        <v>90</v>
      </c>
      <c r="E212" s="19">
        <v>44</v>
      </c>
      <c r="F212" s="19">
        <v>46</v>
      </c>
      <c r="G212" s="19">
        <f t="shared" si="70"/>
        <v>17</v>
      </c>
      <c r="H212" s="19">
        <v>9</v>
      </c>
      <c r="I212" s="19">
        <v>8</v>
      </c>
      <c r="J212" s="113"/>
      <c r="K212" s="113"/>
      <c r="L212" s="113"/>
    </row>
    <row r="213" spans="1:12" s="17" customFormat="1" ht="12" customHeight="1" x14ac:dyDescent="0.2">
      <c r="A213" s="240" t="s">
        <v>209</v>
      </c>
      <c r="B213" s="240"/>
      <c r="C213" s="19">
        <f t="shared" si="68"/>
        <v>64</v>
      </c>
      <c r="D213" s="19">
        <f t="shared" si="69"/>
        <v>57</v>
      </c>
      <c r="E213" s="19">
        <v>26</v>
      </c>
      <c r="F213" s="19">
        <v>31</v>
      </c>
      <c r="G213" s="19">
        <f t="shared" si="70"/>
        <v>7</v>
      </c>
      <c r="H213" s="19">
        <v>5</v>
      </c>
      <c r="I213" s="19">
        <v>2</v>
      </c>
      <c r="J213" s="113"/>
      <c r="K213" s="113"/>
      <c r="L213" s="113"/>
    </row>
    <row r="214" spans="1:12" s="17" customFormat="1" ht="12" customHeight="1" x14ac:dyDescent="0.2">
      <c r="A214" s="240" t="s">
        <v>210</v>
      </c>
      <c r="B214" s="240"/>
      <c r="C214" s="19">
        <f t="shared" si="68"/>
        <v>980</v>
      </c>
      <c r="D214" s="19">
        <f t="shared" si="69"/>
        <v>543</v>
      </c>
      <c r="E214" s="19">
        <v>261</v>
      </c>
      <c r="F214" s="19">
        <v>282</v>
      </c>
      <c r="G214" s="19">
        <f t="shared" si="70"/>
        <v>437</v>
      </c>
      <c r="H214" s="19">
        <v>243</v>
      </c>
      <c r="I214" s="19">
        <v>194</v>
      </c>
      <c r="J214" s="113"/>
      <c r="K214" s="113"/>
      <c r="L214" s="113"/>
    </row>
    <row r="215" spans="1:12" s="17" customFormat="1" ht="12" customHeight="1" x14ac:dyDescent="0.2">
      <c r="A215" s="240" t="s">
        <v>211</v>
      </c>
      <c r="B215" s="240"/>
      <c r="C215" s="19">
        <f t="shared" si="68"/>
        <v>41</v>
      </c>
      <c r="D215" s="19">
        <f t="shared" si="69"/>
        <v>37</v>
      </c>
      <c r="E215" s="19">
        <v>20</v>
      </c>
      <c r="F215" s="19">
        <v>17</v>
      </c>
      <c r="G215" s="19">
        <f t="shared" si="70"/>
        <v>4</v>
      </c>
      <c r="H215" s="19">
        <v>1</v>
      </c>
      <c r="I215" s="19">
        <v>3</v>
      </c>
      <c r="J215" s="113"/>
      <c r="K215" s="113"/>
      <c r="L215" s="113"/>
    </row>
    <row r="216" spans="1:12" s="17" customFormat="1" ht="12" customHeight="1" x14ac:dyDescent="0.2">
      <c r="A216" s="240" t="s">
        <v>212</v>
      </c>
      <c r="B216" s="240"/>
      <c r="C216" s="19">
        <f t="shared" si="68"/>
        <v>55</v>
      </c>
      <c r="D216" s="19">
        <f t="shared" si="69"/>
        <v>54</v>
      </c>
      <c r="E216" s="19">
        <v>30</v>
      </c>
      <c r="F216" s="19">
        <v>24</v>
      </c>
      <c r="G216" s="19">
        <f t="shared" si="70"/>
        <v>1</v>
      </c>
      <c r="H216" s="19">
        <v>1</v>
      </c>
      <c r="I216" s="19">
        <v>0</v>
      </c>
      <c r="J216" s="113"/>
      <c r="K216" s="113"/>
      <c r="L216" s="113"/>
    </row>
    <row r="217" spans="1:12" s="17" customFormat="1" ht="12" customHeight="1" x14ac:dyDescent="0.2">
      <c r="A217" s="240" t="s">
        <v>213</v>
      </c>
      <c r="B217" s="240"/>
      <c r="C217" s="19">
        <f t="shared" si="68"/>
        <v>81</v>
      </c>
      <c r="D217" s="19">
        <f t="shared" si="69"/>
        <v>74</v>
      </c>
      <c r="E217" s="19">
        <v>35</v>
      </c>
      <c r="F217" s="19">
        <v>39</v>
      </c>
      <c r="G217" s="19">
        <f t="shared" si="70"/>
        <v>7</v>
      </c>
      <c r="H217" s="19">
        <v>4</v>
      </c>
      <c r="I217" s="19">
        <v>3</v>
      </c>
      <c r="J217" s="113"/>
      <c r="K217" s="113"/>
      <c r="L217" s="113"/>
    </row>
    <row r="218" spans="1:12" s="17" customFormat="1" ht="12" customHeight="1" x14ac:dyDescent="0.2">
      <c r="A218" s="240" t="s">
        <v>214</v>
      </c>
      <c r="B218" s="240"/>
      <c r="C218" s="19">
        <f t="shared" si="68"/>
        <v>394</v>
      </c>
      <c r="D218" s="19">
        <f t="shared" si="69"/>
        <v>380</v>
      </c>
      <c r="E218" s="19">
        <v>189</v>
      </c>
      <c r="F218" s="19">
        <v>191</v>
      </c>
      <c r="G218" s="19">
        <f t="shared" si="70"/>
        <v>14</v>
      </c>
      <c r="H218" s="19">
        <v>6</v>
      </c>
      <c r="I218" s="19">
        <v>8</v>
      </c>
      <c r="J218" s="113"/>
      <c r="K218" s="113"/>
      <c r="L218" s="113"/>
    </row>
    <row r="219" spans="1:12" s="17" customFormat="1" ht="12" customHeight="1" x14ac:dyDescent="0.2">
      <c r="A219" s="240" t="s">
        <v>215</v>
      </c>
      <c r="B219" s="240"/>
      <c r="C219" s="19">
        <f t="shared" si="68"/>
        <v>174</v>
      </c>
      <c r="D219" s="19">
        <f t="shared" si="69"/>
        <v>161</v>
      </c>
      <c r="E219" s="19">
        <v>76</v>
      </c>
      <c r="F219" s="19">
        <v>85</v>
      </c>
      <c r="G219" s="19">
        <f t="shared" si="70"/>
        <v>13</v>
      </c>
      <c r="H219" s="19">
        <v>10</v>
      </c>
      <c r="I219" s="19">
        <v>3</v>
      </c>
      <c r="J219" s="113"/>
      <c r="K219" s="113"/>
      <c r="L219" s="113"/>
    </row>
    <row r="220" spans="1:12" s="17" customFormat="1" ht="12" customHeight="1" x14ac:dyDescent="0.2">
      <c r="A220" s="240" t="s">
        <v>216</v>
      </c>
      <c r="B220" s="240"/>
      <c r="C220" s="19">
        <f t="shared" si="68"/>
        <v>1942</v>
      </c>
      <c r="D220" s="19">
        <f t="shared" si="69"/>
        <v>1373</v>
      </c>
      <c r="E220" s="19">
        <v>666</v>
      </c>
      <c r="F220" s="19">
        <v>707</v>
      </c>
      <c r="G220" s="19">
        <f t="shared" si="70"/>
        <v>569</v>
      </c>
      <c r="H220" s="19">
        <v>296</v>
      </c>
      <c r="I220" s="19">
        <v>273</v>
      </c>
      <c r="J220" s="113"/>
      <c r="K220" s="113"/>
      <c r="L220" s="113"/>
    </row>
    <row r="221" spans="1:12" s="17" customFormat="1" ht="12" customHeight="1" x14ac:dyDescent="0.2">
      <c r="A221" s="240" t="s">
        <v>217</v>
      </c>
      <c r="B221" s="240"/>
      <c r="C221" s="19">
        <f t="shared" si="68"/>
        <v>848</v>
      </c>
      <c r="D221" s="19">
        <f t="shared" si="69"/>
        <v>623</v>
      </c>
      <c r="E221" s="19">
        <v>298</v>
      </c>
      <c r="F221" s="19">
        <v>325</v>
      </c>
      <c r="G221" s="19">
        <f t="shared" si="70"/>
        <v>225</v>
      </c>
      <c r="H221" s="19">
        <v>127</v>
      </c>
      <c r="I221" s="19">
        <v>98</v>
      </c>
      <c r="J221" s="113"/>
      <c r="K221" s="113"/>
      <c r="L221" s="113"/>
    </row>
    <row r="222" spans="1:12" s="17" customFormat="1" ht="12" customHeight="1" x14ac:dyDescent="0.2">
      <c r="A222" s="240" t="s">
        <v>218</v>
      </c>
      <c r="B222" s="240"/>
      <c r="C222" s="19">
        <f t="shared" si="68"/>
        <v>562</v>
      </c>
      <c r="D222" s="19">
        <f t="shared" si="69"/>
        <v>193</v>
      </c>
      <c r="E222" s="19">
        <v>101</v>
      </c>
      <c r="F222" s="19">
        <v>92</v>
      </c>
      <c r="G222" s="19">
        <f t="shared" si="70"/>
        <v>369</v>
      </c>
      <c r="H222" s="19">
        <v>348</v>
      </c>
      <c r="I222" s="19">
        <v>21</v>
      </c>
      <c r="J222" s="113"/>
      <c r="K222" s="113"/>
      <c r="L222" s="113"/>
    </row>
    <row r="223" spans="1:12" s="17" customFormat="1" ht="12" customHeight="1" x14ac:dyDescent="0.2">
      <c r="A223" s="240" t="s">
        <v>219</v>
      </c>
      <c r="B223" s="240"/>
      <c r="C223" s="19">
        <f t="shared" si="68"/>
        <v>127</v>
      </c>
      <c r="D223" s="19">
        <f t="shared" si="69"/>
        <v>122</v>
      </c>
      <c r="E223" s="19">
        <v>60</v>
      </c>
      <c r="F223" s="19">
        <v>62</v>
      </c>
      <c r="G223" s="19">
        <f t="shared" si="70"/>
        <v>5</v>
      </c>
      <c r="H223" s="19">
        <v>3</v>
      </c>
      <c r="I223" s="19">
        <v>2</v>
      </c>
      <c r="J223" s="113"/>
      <c r="K223" s="113"/>
      <c r="L223" s="113"/>
    </row>
    <row r="224" spans="1:12" s="17" customFormat="1" ht="12" customHeight="1" x14ac:dyDescent="0.2">
      <c r="A224" s="240" t="s">
        <v>220</v>
      </c>
      <c r="B224" s="240"/>
      <c r="C224" s="19">
        <f t="shared" si="68"/>
        <v>345</v>
      </c>
      <c r="D224" s="19">
        <f t="shared" si="69"/>
        <v>276</v>
      </c>
      <c r="E224" s="19">
        <v>135</v>
      </c>
      <c r="F224" s="19">
        <v>141</v>
      </c>
      <c r="G224" s="19">
        <f t="shared" si="70"/>
        <v>69</v>
      </c>
      <c r="H224" s="19">
        <v>33</v>
      </c>
      <c r="I224" s="19">
        <v>36</v>
      </c>
      <c r="J224" s="113"/>
      <c r="K224" s="113"/>
      <c r="L224" s="113"/>
    </row>
    <row r="225" spans="1:12" s="17" customFormat="1" ht="12" customHeight="1" x14ac:dyDescent="0.2">
      <c r="A225" s="240" t="s">
        <v>221</v>
      </c>
      <c r="B225" s="240"/>
      <c r="C225" s="19">
        <f t="shared" si="68"/>
        <v>807</v>
      </c>
      <c r="D225" s="19">
        <f t="shared" si="69"/>
        <v>413</v>
      </c>
      <c r="E225" s="19">
        <v>203</v>
      </c>
      <c r="F225" s="19">
        <v>210</v>
      </c>
      <c r="G225" s="19">
        <f t="shared" si="70"/>
        <v>394</v>
      </c>
      <c r="H225" s="19">
        <v>300</v>
      </c>
      <c r="I225" s="19">
        <v>94</v>
      </c>
      <c r="J225" s="113"/>
      <c r="K225" s="113"/>
      <c r="L225" s="113"/>
    </row>
    <row r="226" spans="1:12" s="17" customFormat="1" ht="12" customHeight="1" x14ac:dyDescent="0.2">
      <c r="A226" s="240" t="s">
        <v>222</v>
      </c>
      <c r="B226" s="240"/>
      <c r="C226" s="19">
        <f t="shared" si="68"/>
        <v>436</v>
      </c>
      <c r="D226" s="19">
        <f t="shared" si="69"/>
        <v>331</v>
      </c>
      <c r="E226" s="19">
        <v>163</v>
      </c>
      <c r="F226" s="19">
        <v>168</v>
      </c>
      <c r="G226" s="19">
        <f t="shared" si="70"/>
        <v>105</v>
      </c>
      <c r="H226" s="19">
        <v>60</v>
      </c>
      <c r="I226" s="19">
        <v>45</v>
      </c>
      <c r="J226" s="113"/>
      <c r="K226" s="113"/>
      <c r="L226" s="113"/>
    </row>
    <row r="227" spans="1:12" s="17" customFormat="1" ht="12" customHeight="1" x14ac:dyDescent="0.2">
      <c r="A227" s="240" t="s">
        <v>223</v>
      </c>
      <c r="B227" s="240"/>
      <c r="C227" s="19">
        <f t="shared" si="68"/>
        <v>1006</v>
      </c>
      <c r="D227" s="19">
        <f t="shared" si="69"/>
        <v>812</v>
      </c>
      <c r="E227" s="19">
        <v>394</v>
      </c>
      <c r="F227" s="19">
        <v>418</v>
      </c>
      <c r="G227" s="19">
        <f t="shared" si="70"/>
        <v>194</v>
      </c>
      <c r="H227" s="19">
        <v>105</v>
      </c>
      <c r="I227" s="19">
        <v>89</v>
      </c>
      <c r="J227" s="113"/>
      <c r="K227" s="113"/>
      <c r="L227" s="113"/>
    </row>
    <row r="228" spans="1:12" s="17" customFormat="1" ht="12" customHeight="1" x14ac:dyDescent="0.2">
      <c r="A228" s="242" t="s">
        <v>224</v>
      </c>
      <c r="B228" s="242"/>
      <c r="C228" s="25">
        <f t="shared" si="68"/>
        <v>73</v>
      </c>
      <c r="D228" s="25">
        <f t="shared" si="69"/>
        <v>72</v>
      </c>
      <c r="E228" s="25">
        <v>37</v>
      </c>
      <c r="F228" s="25">
        <v>35</v>
      </c>
      <c r="G228" s="25">
        <f t="shared" si="70"/>
        <v>1</v>
      </c>
      <c r="H228" s="25">
        <v>1</v>
      </c>
      <c r="I228" s="25">
        <v>0</v>
      </c>
      <c r="J228" s="113"/>
      <c r="K228" s="113"/>
      <c r="L228" s="113"/>
    </row>
    <row r="229" spans="1:12" s="17" customFormat="1" ht="12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113"/>
      <c r="K229" s="113"/>
      <c r="L229" s="113"/>
    </row>
    <row r="230" spans="1:12" s="17" customFormat="1" ht="12" customHeight="1" x14ac:dyDescent="0.2">
      <c r="A230" s="243" t="s">
        <v>225</v>
      </c>
      <c r="B230" s="243"/>
      <c r="C230" s="16">
        <f t="shared" ref="C230:I230" si="71">SUM(C231:C238)</f>
        <v>333753</v>
      </c>
      <c r="D230" s="16">
        <f t="shared" si="71"/>
        <v>246898</v>
      </c>
      <c r="E230" s="16">
        <f t="shared" si="71"/>
        <v>115283</v>
      </c>
      <c r="F230" s="16">
        <f t="shared" si="71"/>
        <v>131615</v>
      </c>
      <c r="G230" s="16">
        <f t="shared" si="71"/>
        <v>86855</v>
      </c>
      <c r="H230" s="16">
        <f t="shared" si="71"/>
        <v>46608</v>
      </c>
      <c r="I230" s="16">
        <f t="shared" si="71"/>
        <v>40247</v>
      </c>
    </row>
    <row r="231" spans="1:12" s="17" customFormat="1" ht="12" customHeight="1" x14ac:dyDescent="0.2">
      <c r="A231" s="240" t="s">
        <v>226</v>
      </c>
      <c r="B231" s="240"/>
      <c r="C231" s="19">
        <f t="shared" ref="C231:I231" si="72">SUM(C58:C71)</f>
        <v>48729</v>
      </c>
      <c r="D231" s="19">
        <f t="shared" si="72"/>
        <v>37941</v>
      </c>
      <c r="E231" s="19">
        <f t="shared" si="72"/>
        <v>17835</v>
      </c>
      <c r="F231" s="19">
        <f t="shared" si="72"/>
        <v>20106</v>
      </c>
      <c r="G231" s="19">
        <f t="shared" si="72"/>
        <v>10788</v>
      </c>
      <c r="H231" s="19">
        <f t="shared" si="72"/>
        <v>5693</v>
      </c>
      <c r="I231" s="19">
        <f t="shared" si="72"/>
        <v>5095</v>
      </c>
    </row>
    <row r="232" spans="1:12" s="17" customFormat="1" ht="12" customHeight="1" x14ac:dyDescent="0.2">
      <c r="A232" s="240" t="s">
        <v>227</v>
      </c>
      <c r="B232" s="240"/>
      <c r="C232" s="19">
        <f t="shared" ref="C232:I232" si="73">SUM(C74:C133)</f>
        <v>141661</v>
      </c>
      <c r="D232" s="19">
        <f t="shared" si="73"/>
        <v>100475</v>
      </c>
      <c r="E232" s="19">
        <f t="shared" si="73"/>
        <v>46378</v>
      </c>
      <c r="F232" s="19">
        <f t="shared" si="73"/>
        <v>54097</v>
      </c>
      <c r="G232" s="19">
        <f t="shared" si="73"/>
        <v>41186</v>
      </c>
      <c r="H232" s="19">
        <f t="shared" si="73"/>
        <v>21956</v>
      </c>
      <c r="I232" s="19">
        <f t="shared" si="73"/>
        <v>19230</v>
      </c>
    </row>
    <row r="233" spans="1:12" s="17" customFormat="1" ht="12" customHeight="1" x14ac:dyDescent="0.2">
      <c r="A233" s="240" t="s">
        <v>228</v>
      </c>
      <c r="B233" s="240"/>
      <c r="C233" s="19">
        <f t="shared" ref="C233:I233" si="74">SUM(C136:C164)</f>
        <v>61707</v>
      </c>
      <c r="D233" s="19">
        <f t="shared" si="74"/>
        <v>46997</v>
      </c>
      <c r="E233" s="19">
        <f t="shared" si="74"/>
        <v>21702</v>
      </c>
      <c r="F233" s="19">
        <f t="shared" si="74"/>
        <v>25295</v>
      </c>
      <c r="G233" s="19">
        <f t="shared" si="74"/>
        <v>14710</v>
      </c>
      <c r="H233" s="19">
        <f t="shared" si="74"/>
        <v>7764</v>
      </c>
      <c r="I233" s="19">
        <f t="shared" si="74"/>
        <v>6946</v>
      </c>
    </row>
    <row r="234" spans="1:12" s="17" customFormat="1" ht="12" customHeight="1" x14ac:dyDescent="0.2">
      <c r="A234" s="240" t="s">
        <v>229</v>
      </c>
      <c r="B234" s="240"/>
      <c r="C234" s="19">
        <f t="shared" ref="C234:I234" si="75">SUM(C167:C174)</f>
        <v>5762</v>
      </c>
      <c r="D234" s="19">
        <f t="shared" si="75"/>
        <v>5149</v>
      </c>
      <c r="E234" s="19">
        <f t="shared" si="75"/>
        <v>2504</v>
      </c>
      <c r="F234" s="19">
        <f t="shared" si="75"/>
        <v>2645</v>
      </c>
      <c r="G234" s="19">
        <f t="shared" si="75"/>
        <v>613</v>
      </c>
      <c r="H234" s="19">
        <f t="shared" si="75"/>
        <v>360</v>
      </c>
      <c r="I234" s="19">
        <f t="shared" si="75"/>
        <v>253</v>
      </c>
    </row>
    <row r="235" spans="1:12" s="17" customFormat="1" ht="12" customHeight="1" x14ac:dyDescent="0.2">
      <c r="A235" s="240" t="s">
        <v>230</v>
      </c>
      <c r="B235" s="240"/>
      <c r="C235" s="19">
        <f t="shared" ref="C235:I235" si="76">SUM(C177:C193)</f>
        <v>48231</v>
      </c>
      <c r="D235" s="19">
        <f t="shared" si="76"/>
        <v>35775</v>
      </c>
      <c r="E235" s="19">
        <f t="shared" si="76"/>
        <v>16862</v>
      </c>
      <c r="F235" s="19">
        <f t="shared" si="76"/>
        <v>18913</v>
      </c>
      <c r="G235" s="19">
        <f t="shared" si="76"/>
        <v>12456</v>
      </c>
      <c r="H235" s="19">
        <f t="shared" si="76"/>
        <v>6612</v>
      </c>
      <c r="I235" s="19">
        <f t="shared" si="76"/>
        <v>5844</v>
      </c>
    </row>
    <row r="236" spans="1:12" s="17" customFormat="1" ht="12" customHeight="1" x14ac:dyDescent="0.2">
      <c r="A236" s="240" t="s">
        <v>231</v>
      </c>
      <c r="B236" s="240"/>
      <c r="C236" s="19">
        <f t="shared" ref="C236:I236" si="77">SUM(C196:C201)</f>
        <v>12533</v>
      </c>
      <c r="D236" s="19">
        <f t="shared" si="77"/>
        <v>8652</v>
      </c>
      <c r="E236" s="19">
        <f t="shared" si="77"/>
        <v>4147</v>
      </c>
      <c r="F236" s="19">
        <f t="shared" si="77"/>
        <v>4505</v>
      </c>
      <c r="G236" s="19">
        <f t="shared" si="77"/>
        <v>3881</v>
      </c>
      <c r="H236" s="19">
        <f t="shared" si="77"/>
        <v>2212</v>
      </c>
      <c r="I236" s="19">
        <f t="shared" si="77"/>
        <v>1669</v>
      </c>
    </row>
    <row r="237" spans="1:12" s="17" customFormat="1" ht="12" customHeight="1" x14ac:dyDescent="0.2">
      <c r="A237" s="240" t="s">
        <v>232</v>
      </c>
      <c r="B237" s="240"/>
      <c r="C237" s="19">
        <f t="shared" ref="C237:I237" si="78">SUM(C204:C208)</f>
        <v>5530</v>
      </c>
      <c r="D237" s="19">
        <f t="shared" si="78"/>
        <v>5075</v>
      </c>
      <c r="E237" s="19">
        <f t="shared" si="78"/>
        <v>2525</v>
      </c>
      <c r="F237" s="19">
        <f t="shared" si="78"/>
        <v>2550</v>
      </c>
      <c r="G237" s="19">
        <f t="shared" si="78"/>
        <v>455</v>
      </c>
      <c r="H237" s="19">
        <f t="shared" si="78"/>
        <v>259</v>
      </c>
      <c r="I237" s="19">
        <f t="shared" si="78"/>
        <v>196</v>
      </c>
    </row>
    <row r="238" spans="1:12" s="17" customFormat="1" ht="12" customHeight="1" x14ac:dyDescent="0.2">
      <c r="A238" s="242" t="s">
        <v>233</v>
      </c>
      <c r="B238" s="242"/>
      <c r="C238" s="25">
        <f t="shared" ref="C238:I238" si="79">SUM(C211:C228)</f>
        <v>9600</v>
      </c>
      <c r="D238" s="25">
        <f t="shared" si="79"/>
        <v>6834</v>
      </c>
      <c r="E238" s="25">
        <f t="shared" si="79"/>
        <v>3330</v>
      </c>
      <c r="F238" s="25">
        <f t="shared" si="79"/>
        <v>3504</v>
      </c>
      <c r="G238" s="25">
        <f t="shared" si="79"/>
        <v>2766</v>
      </c>
      <c r="H238" s="25">
        <f t="shared" si="79"/>
        <v>1752</v>
      </c>
      <c r="I238" s="25">
        <f t="shared" si="79"/>
        <v>1014</v>
      </c>
    </row>
    <row r="239" spans="1:12" s="17" customFormat="1" ht="12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</row>
    <row r="240" spans="1:12" s="17" customFormat="1" ht="12" customHeight="1" x14ac:dyDescent="0.2">
      <c r="A240" s="243" t="s">
        <v>369</v>
      </c>
      <c r="B240" s="243"/>
      <c r="C240" s="16">
        <f t="shared" ref="C240:I240" si="80">SUM(C241:C244)</f>
        <v>293048</v>
      </c>
      <c r="D240" s="16">
        <f t="shared" si="80"/>
        <v>215196</v>
      </c>
      <c r="E240" s="16">
        <f t="shared" si="80"/>
        <v>99829</v>
      </c>
      <c r="F240" s="16">
        <f t="shared" si="80"/>
        <v>115367</v>
      </c>
      <c r="G240" s="16">
        <f t="shared" si="80"/>
        <v>77852</v>
      </c>
      <c r="H240" s="16">
        <f t="shared" si="80"/>
        <v>41215</v>
      </c>
      <c r="I240" s="16">
        <f t="shared" si="80"/>
        <v>36637</v>
      </c>
    </row>
    <row r="241" spans="1:9" s="17" customFormat="1" ht="12" customHeight="1" x14ac:dyDescent="0.2">
      <c r="A241" s="240" t="s">
        <v>230</v>
      </c>
      <c r="B241" s="240"/>
      <c r="C241" s="19">
        <f t="shared" ref="C241:I241" si="81">C177+C178+C179+C180+C181+C182+C183+C184+C186+C188+C189+C191+C193+C197+C190</f>
        <v>50129</v>
      </c>
      <c r="D241" s="19">
        <f t="shared" si="81"/>
        <v>37283</v>
      </c>
      <c r="E241" s="19">
        <f t="shared" si="81"/>
        <v>17536</v>
      </c>
      <c r="F241" s="19">
        <f t="shared" si="81"/>
        <v>19747</v>
      </c>
      <c r="G241" s="19">
        <f t="shared" si="81"/>
        <v>12846</v>
      </c>
      <c r="H241" s="19">
        <f t="shared" si="81"/>
        <v>6844</v>
      </c>
      <c r="I241" s="19">
        <f t="shared" si="81"/>
        <v>6002</v>
      </c>
    </row>
    <row r="242" spans="1:9" s="17" customFormat="1" ht="12" customHeight="1" x14ac:dyDescent="0.2">
      <c r="A242" s="240" t="s">
        <v>234</v>
      </c>
      <c r="B242" s="240"/>
      <c r="C242" s="19">
        <f t="shared" ref="C242:I242" si="82">+C58+C59+C61+C62+C63+C64+C65+C67+C68+C69+C70+C71+C84+C60</f>
        <v>48837</v>
      </c>
      <c r="D242" s="19">
        <f t="shared" si="82"/>
        <v>38033</v>
      </c>
      <c r="E242" s="19">
        <f t="shared" si="82"/>
        <v>17892</v>
      </c>
      <c r="F242" s="19">
        <f t="shared" si="82"/>
        <v>20141</v>
      </c>
      <c r="G242" s="19">
        <f t="shared" si="82"/>
        <v>10804</v>
      </c>
      <c r="H242" s="19">
        <f t="shared" si="82"/>
        <v>5700</v>
      </c>
      <c r="I242" s="19">
        <f t="shared" si="82"/>
        <v>5104</v>
      </c>
    </row>
    <row r="243" spans="1:9" s="17" customFormat="1" ht="12" customHeight="1" x14ac:dyDescent="0.2">
      <c r="A243" s="240" t="s">
        <v>228</v>
      </c>
      <c r="B243" s="240"/>
      <c r="C243" s="19">
        <f t="shared" ref="C243:I243" si="83">C136+C138+C140+C143+C146+C150+C151+C153+C155+C157+C158+C160+C161+C163+C167+C174+C149+C145</f>
        <v>60915</v>
      </c>
      <c r="D243" s="19">
        <f t="shared" si="83"/>
        <v>46395</v>
      </c>
      <c r="E243" s="19">
        <f t="shared" si="83"/>
        <v>21406</v>
      </c>
      <c r="F243" s="19">
        <f t="shared" si="83"/>
        <v>24989</v>
      </c>
      <c r="G243" s="19">
        <f t="shared" si="83"/>
        <v>14520</v>
      </c>
      <c r="H243" s="19">
        <f t="shared" si="83"/>
        <v>7669</v>
      </c>
      <c r="I243" s="19">
        <f t="shared" si="83"/>
        <v>6851</v>
      </c>
    </row>
    <row r="244" spans="1:9" s="17" customFormat="1" ht="12" customHeight="1" x14ac:dyDescent="0.2">
      <c r="A244" s="242" t="s">
        <v>227</v>
      </c>
      <c r="B244" s="242"/>
      <c r="C244" s="25">
        <f t="shared" ref="C244:I244" si="84">+C74+C75+C76+C79+C80+C82+C81+C86+C85+C89+C87+C90+C88+C91+C92+C97+C96+C95+C98+C99+C100+C101+C102+C104+C103+C105+C106+C108+C107+C110+C109+C114+C116+C115+C118+C117+C119+C120+C121+C122+C123+C124+C125+C127+C128+C129+C131+C132+C133</f>
        <v>133167</v>
      </c>
      <c r="D244" s="25">
        <f t="shared" si="84"/>
        <v>93485</v>
      </c>
      <c r="E244" s="25">
        <f t="shared" si="84"/>
        <v>42995</v>
      </c>
      <c r="F244" s="25">
        <f t="shared" si="84"/>
        <v>50490</v>
      </c>
      <c r="G244" s="25">
        <f t="shared" si="84"/>
        <v>39682</v>
      </c>
      <c r="H244" s="25">
        <f t="shared" si="84"/>
        <v>21002</v>
      </c>
      <c r="I244" s="25">
        <f t="shared" si="84"/>
        <v>18680</v>
      </c>
    </row>
    <row r="245" spans="1:9" s="112" customFormat="1" ht="5.25" customHeight="1" x14ac:dyDescent="0.15">
      <c r="A245" s="304"/>
      <c r="B245" s="304"/>
      <c r="C245" s="304"/>
      <c r="D245" s="304"/>
      <c r="E245" s="304"/>
      <c r="F245" s="304"/>
      <c r="G245" s="304"/>
      <c r="H245" s="304"/>
      <c r="I245" s="304"/>
    </row>
    <row r="246" spans="1:9" s="33" customFormat="1" ht="11.25" x14ac:dyDescent="0.2">
      <c r="A246" s="294" t="s">
        <v>340</v>
      </c>
      <c r="B246" s="294"/>
      <c r="C246" s="294"/>
      <c r="D246" s="294"/>
      <c r="E246" s="294"/>
      <c r="F246" s="294"/>
      <c r="G246" s="294"/>
      <c r="H246" s="294"/>
      <c r="I246" s="294"/>
    </row>
    <row r="247" spans="1:9" s="33" customFormat="1" ht="12" customHeight="1" x14ac:dyDescent="0.2">
      <c r="A247" s="294" t="s">
        <v>368</v>
      </c>
      <c r="B247" s="294"/>
      <c r="C247" s="294"/>
      <c r="D247" s="294"/>
      <c r="E247" s="294"/>
      <c r="F247" s="294"/>
      <c r="G247" s="294"/>
      <c r="H247" s="294"/>
      <c r="I247" s="294"/>
    </row>
    <row r="248" spans="1:9" s="112" customFormat="1" ht="5.25" customHeight="1" x14ac:dyDescent="0.2">
      <c r="A248" s="293"/>
      <c r="B248" s="293"/>
      <c r="C248" s="293"/>
      <c r="D248" s="293"/>
      <c r="E248" s="293"/>
      <c r="F248" s="293"/>
      <c r="G248" s="293"/>
      <c r="H248" s="293"/>
      <c r="I248" s="293"/>
    </row>
    <row r="249" spans="1:9" s="110" customFormat="1" ht="9" customHeight="1" x14ac:dyDescent="0.2">
      <c r="A249" s="296" t="s">
        <v>341</v>
      </c>
      <c r="B249" s="296"/>
      <c r="C249" s="296"/>
      <c r="D249" s="296"/>
      <c r="E249" s="296"/>
      <c r="F249" s="296"/>
      <c r="G249" s="296"/>
      <c r="H249" s="296"/>
      <c r="I249" s="296"/>
    </row>
    <row r="250" spans="1:9" s="112" customFormat="1" ht="5.25" customHeight="1" x14ac:dyDescent="0.2">
      <c r="A250" s="293"/>
      <c r="B250" s="293"/>
      <c r="C250" s="293"/>
      <c r="D250" s="293"/>
      <c r="E250" s="293"/>
      <c r="F250" s="293"/>
      <c r="G250" s="293"/>
      <c r="H250" s="293"/>
      <c r="I250" s="293"/>
    </row>
    <row r="251" spans="1:9" s="34" customFormat="1" ht="11.25" customHeight="1" x14ac:dyDescent="0.2">
      <c r="A251" s="294" t="s">
        <v>342</v>
      </c>
      <c r="B251" s="294"/>
      <c r="C251" s="294"/>
      <c r="D251" s="294"/>
      <c r="E251" s="294"/>
      <c r="F251" s="294"/>
      <c r="G251" s="294"/>
      <c r="H251" s="294"/>
      <c r="I251" s="294"/>
    </row>
    <row r="252" spans="1:9" s="34" customFormat="1" ht="11.25" customHeight="1" x14ac:dyDescent="0.2">
      <c r="A252" s="297" t="s">
        <v>336</v>
      </c>
      <c r="B252" s="297"/>
      <c r="C252" s="297"/>
      <c r="D252" s="297"/>
      <c r="E252" s="297"/>
      <c r="F252" s="297"/>
      <c r="G252" s="297"/>
      <c r="H252" s="297"/>
      <c r="I252" s="297"/>
    </row>
  </sheetData>
  <mergeCells count="221">
    <mergeCell ref="A1:I1"/>
    <mergeCell ref="A2:I2"/>
    <mergeCell ref="A3:I3"/>
    <mergeCell ref="A4:I4"/>
    <mergeCell ref="A221:B221"/>
    <mergeCell ref="D5:F5"/>
    <mergeCell ref="G5:I5"/>
    <mergeCell ref="A217:B217"/>
    <mergeCell ref="A218:B218"/>
    <mergeCell ref="A219:B219"/>
    <mergeCell ref="A220:B220"/>
    <mergeCell ref="A5:B5"/>
    <mergeCell ref="A6:B6"/>
    <mergeCell ref="A32:B32"/>
    <mergeCell ref="A37:B37"/>
    <mergeCell ref="A38:B38"/>
    <mergeCell ref="A39:B39"/>
    <mergeCell ref="D6:F6"/>
    <mergeCell ref="G6:I6"/>
    <mergeCell ref="A16:B16"/>
    <mergeCell ref="A20:B20"/>
    <mergeCell ref="A22:B22"/>
    <mergeCell ref="A23:B23"/>
    <mergeCell ref="A7:I7"/>
    <mergeCell ref="A9:B9"/>
    <mergeCell ref="A11:B11"/>
    <mergeCell ref="A12:B12"/>
    <mergeCell ref="A24:B24"/>
    <mergeCell ref="A25:B25"/>
    <mergeCell ref="A28:B28"/>
    <mergeCell ref="A31:B31"/>
    <mergeCell ref="A52:B52"/>
    <mergeCell ref="A53:B53"/>
    <mergeCell ref="A54:B54"/>
    <mergeCell ref="A55:B55"/>
    <mergeCell ref="A41:B41"/>
    <mergeCell ref="A42:B42"/>
    <mergeCell ref="A43:B43"/>
    <mergeCell ref="A47:B47"/>
    <mergeCell ref="A61:B61"/>
    <mergeCell ref="A62:B62"/>
    <mergeCell ref="A63:B63"/>
    <mergeCell ref="A64:B64"/>
    <mergeCell ref="A57:B57"/>
    <mergeCell ref="A58:B58"/>
    <mergeCell ref="A59:B59"/>
    <mergeCell ref="A60:B60"/>
    <mergeCell ref="A69:B69"/>
    <mergeCell ref="A70:B70"/>
    <mergeCell ref="A71:B71"/>
    <mergeCell ref="A73:B73"/>
    <mergeCell ref="A65:B65"/>
    <mergeCell ref="A66:B66"/>
    <mergeCell ref="A67:B67"/>
    <mergeCell ref="A68:B68"/>
    <mergeCell ref="A78:B78"/>
    <mergeCell ref="A79:B79"/>
    <mergeCell ref="A80:B80"/>
    <mergeCell ref="A81:B81"/>
    <mergeCell ref="A74:B74"/>
    <mergeCell ref="A75:B75"/>
    <mergeCell ref="A76:B76"/>
    <mergeCell ref="A77:B77"/>
    <mergeCell ref="A86:B86"/>
    <mergeCell ref="A87:B87"/>
    <mergeCell ref="A88:B88"/>
    <mergeCell ref="A89:B89"/>
    <mergeCell ref="A82:B82"/>
    <mergeCell ref="A83:B83"/>
    <mergeCell ref="A84:B84"/>
    <mergeCell ref="A85:B85"/>
    <mergeCell ref="A94:B94"/>
    <mergeCell ref="A95:B95"/>
    <mergeCell ref="A96:B96"/>
    <mergeCell ref="A97:B97"/>
    <mergeCell ref="A90:B90"/>
    <mergeCell ref="A91:B91"/>
    <mergeCell ref="A92:B92"/>
    <mergeCell ref="A93:B93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0:B110"/>
    <mergeCell ref="A111:B111"/>
    <mergeCell ref="A112:B112"/>
    <mergeCell ref="A113:B113"/>
    <mergeCell ref="A106:B106"/>
    <mergeCell ref="A107:B107"/>
    <mergeCell ref="A108:B108"/>
    <mergeCell ref="A109:B109"/>
    <mergeCell ref="A118:B118"/>
    <mergeCell ref="A119:B119"/>
    <mergeCell ref="A120:B120"/>
    <mergeCell ref="A121:B121"/>
    <mergeCell ref="A114:B114"/>
    <mergeCell ref="A115:B115"/>
    <mergeCell ref="A116:B116"/>
    <mergeCell ref="A117:B117"/>
    <mergeCell ref="A126:B126"/>
    <mergeCell ref="A127:B127"/>
    <mergeCell ref="A128:B128"/>
    <mergeCell ref="A129:B129"/>
    <mergeCell ref="A122:B122"/>
    <mergeCell ref="A123:B123"/>
    <mergeCell ref="A124:B124"/>
    <mergeCell ref="A125:B125"/>
    <mergeCell ref="A135:B135"/>
    <mergeCell ref="A136:B136"/>
    <mergeCell ref="A138:B138"/>
    <mergeCell ref="A137:B137"/>
    <mergeCell ref="A130:B130"/>
    <mergeCell ref="A131:B131"/>
    <mergeCell ref="A132:B132"/>
    <mergeCell ref="A133:B133"/>
    <mergeCell ref="A143:B143"/>
    <mergeCell ref="A144:B144"/>
    <mergeCell ref="A145:B145"/>
    <mergeCell ref="A146:B146"/>
    <mergeCell ref="A139:B139"/>
    <mergeCell ref="A140:B140"/>
    <mergeCell ref="A141:B141"/>
    <mergeCell ref="A142:B142"/>
    <mergeCell ref="A151:B151"/>
    <mergeCell ref="A152:B152"/>
    <mergeCell ref="A153:B153"/>
    <mergeCell ref="A154:B154"/>
    <mergeCell ref="A147:B147"/>
    <mergeCell ref="A148:B148"/>
    <mergeCell ref="A149:B149"/>
    <mergeCell ref="A150:B150"/>
    <mergeCell ref="A159:B159"/>
    <mergeCell ref="A160:B160"/>
    <mergeCell ref="A161:B161"/>
    <mergeCell ref="A162:B162"/>
    <mergeCell ref="A155:B155"/>
    <mergeCell ref="A156:B156"/>
    <mergeCell ref="A157:B157"/>
    <mergeCell ref="A158:B158"/>
    <mergeCell ref="A168:B168"/>
    <mergeCell ref="A169:B169"/>
    <mergeCell ref="A170:B170"/>
    <mergeCell ref="A171:B171"/>
    <mergeCell ref="A163:B163"/>
    <mergeCell ref="A164:B164"/>
    <mergeCell ref="A166:B166"/>
    <mergeCell ref="A167:B167"/>
    <mergeCell ref="A176:B176"/>
    <mergeCell ref="A180:B180"/>
    <mergeCell ref="A172:B172"/>
    <mergeCell ref="A173:B173"/>
    <mergeCell ref="A174:B174"/>
    <mergeCell ref="A177:B177"/>
    <mergeCell ref="A181:B181"/>
    <mergeCell ref="A182:B182"/>
    <mergeCell ref="A183:B183"/>
    <mergeCell ref="A184:B184"/>
    <mergeCell ref="A178:B178"/>
    <mergeCell ref="A179:B179"/>
    <mergeCell ref="A189:B189"/>
    <mergeCell ref="A190:B190"/>
    <mergeCell ref="A191:B191"/>
    <mergeCell ref="A192:B192"/>
    <mergeCell ref="A185:B185"/>
    <mergeCell ref="A187:B187"/>
    <mergeCell ref="A188:B188"/>
    <mergeCell ref="A186:B186"/>
    <mergeCell ref="A198:B198"/>
    <mergeCell ref="A199:B199"/>
    <mergeCell ref="A200:B200"/>
    <mergeCell ref="A201:B201"/>
    <mergeCell ref="A193:B193"/>
    <mergeCell ref="A195:B195"/>
    <mergeCell ref="A196:B196"/>
    <mergeCell ref="A197:B197"/>
    <mergeCell ref="A206:B206"/>
    <mergeCell ref="A210:B210"/>
    <mergeCell ref="A211:B211"/>
    <mergeCell ref="A203:B203"/>
    <mergeCell ref="A204:B204"/>
    <mergeCell ref="A205:B205"/>
    <mergeCell ref="A207:B207"/>
    <mergeCell ref="A212:B212"/>
    <mergeCell ref="A213:B213"/>
    <mergeCell ref="A215:B215"/>
    <mergeCell ref="A216:B216"/>
    <mergeCell ref="A214:B214"/>
    <mergeCell ref="A208:B208"/>
    <mergeCell ref="A230:B230"/>
    <mergeCell ref="A231:B231"/>
    <mergeCell ref="A232:B232"/>
    <mergeCell ref="A233:B233"/>
    <mergeCell ref="A225:B225"/>
    <mergeCell ref="A226:B226"/>
    <mergeCell ref="A227:B227"/>
    <mergeCell ref="A228:B228"/>
    <mergeCell ref="A222:B222"/>
    <mergeCell ref="A223:B223"/>
    <mergeCell ref="A224:B224"/>
    <mergeCell ref="A238:B238"/>
    <mergeCell ref="A240:B240"/>
    <mergeCell ref="A242:B242"/>
    <mergeCell ref="A243:B243"/>
    <mergeCell ref="A234:B234"/>
    <mergeCell ref="A235:B235"/>
    <mergeCell ref="A236:B236"/>
    <mergeCell ref="A237:B237"/>
    <mergeCell ref="A241:B241"/>
    <mergeCell ref="A250:I250"/>
    <mergeCell ref="A251:I251"/>
    <mergeCell ref="A252:I252"/>
    <mergeCell ref="A244:B244"/>
    <mergeCell ref="A246:I246"/>
    <mergeCell ref="A248:I248"/>
    <mergeCell ref="A249:I249"/>
    <mergeCell ref="A245:I245"/>
    <mergeCell ref="A247:I247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I265"/>
  <sheetViews>
    <sheetView workbookViewId="0">
      <selection sqref="A1:I1"/>
    </sheetView>
  </sheetViews>
  <sheetFormatPr defaultRowHeight="12" customHeight="1" x14ac:dyDescent="0.2"/>
  <cols>
    <col min="1" max="1" width="1.7109375" style="1" customWidth="1"/>
    <col min="2" max="2" width="26.85546875" style="1" customWidth="1"/>
    <col min="3" max="9" width="9.5703125" style="2" customWidth="1"/>
    <col min="10" max="16384" width="9.140625" style="1"/>
  </cols>
  <sheetData>
    <row r="1" spans="1:9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3" customFormat="1" ht="12.75" customHeight="1" x14ac:dyDescent="0.2">
      <c r="A2" s="300" t="s">
        <v>0</v>
      </c>
      <c r="B2" s="300"/>
      <c r="C2" s="300"/>
      <c r="D2" s="300"/>
      <c r="E2" s="300"/>
      <c r="F2" s="300"/>
      <c r="G2" s="300"/>
      <c r="H2" s="300"/>
      <c r="I2" s="300"/>
    </row>
    <row r="3" spans="1:9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9" s="4" customFormat="1" ht="12.7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</row>
    <row r="5" spans="1:9" s="5" customFormat="1" ht="12" customHeight="1" x14ac:dyDescent="0.2">
      <c r="A5" s="311"/>
      <c r="B5" s="311"/>
      <c r="C5" s="6" t="s">
        <v>1</v>
      </c>
      <c r="D5" s="308" t="s">
        <v>2</v>
      </c>
      <c r="E5" s="309"/>
      <c r="F5" s="310"/>
      <c r="G5" s="308" t="s">
        <v>3</v>
      </c>
      <c r="H5" s="309"/>
      <c r="I5" s="309"/>
    </row>
    <row r="6" spans="1:9" s="5" customFormat="1" ht="12" customHeight="1" x14ac:dyDescent="0.2">
      <c r="A6" s="312"/>
      <c r="B6" s="312"/>
      <c r="C6" s="7"/>
      <c r="D6" s="313"/>
      <c r="E6" s="314"/>
      <c r="F6" s="315"/>
      <c r="G6" s="313"/>
      <c r="H6" s="314"/>
      <c r="I6" s="314"/>
    </row>
    <row r="7" spans="1:9" s="5" customFormat="1" ht="12" customHeight="1" x14ac:dyDescent="0.2">
      <c r="A7" s="312"/>
      <c r="B7" s="312"/>
      <c r="C7" s="312"/>
      <c r="D7" s="312"/>
      <c r="E7" s="312"/>
      <c r="F7" s="312"/>
      <c r="G7" s="312"/>
      <c r="H7" s="312"/>
      <c r="I7" s="312"/>
    </row>
    <row r="8" spans="1:9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9" s="11" customFormat="1" ht="12" customHeight="1" x14ac:dyDescent="0.2">
      <c r="A9" s="252" t="s">
        <v>6</v>
      </c>
      <c r="B9" s="252"/>
      <c r="C9" s="12">
        <f t="shared" ref="C9:I9" si="0">C11+C22+C37+C41+C52</f>
        <v>335720</v>
      </c>
      <c r="D9" s="12">
        <f t="shared" si="0"/>
        <v>250381</v>
      </c>
      <c r="E9" s="12">
        <f t="shared" si="0"/>
        <v>115949</v>
      </c>
      <c r="F9" s="12">
        <f t="shared" si="0"/>
        <v>134432</v>
      </c>
      <c r="G9" s="12">
        <f t="shared" si="0"/>
        <v>85339</v>
      </c>
      <c r="H9" s="12">
        <f t="shared" si="0"/>
        <v>45591</v>
      </c>
      <c r="I9" s="12">
        <f t="shared" si="0"/>
        <v>39748</v>
      </c>
    </row>
    <row r="10" spans="1:9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15" customFormat="1" ht="12" customHeight="1" x14ac:dyDescent="0.2">
      <c r="A11" s="243" t="s">
        <v>7</v>
      </c>
      <c r="B11" s="243"/>
      <c r="C11" s="16">
        <f t="shared" ref="C11:I11" si="1">C12+C16+C20</f>
        <v>29265</v>
      </c>
      <c r="D11" s="16">
        <f t="shared" si="1"/>
        <v>22174</v>
      </c>
      <c r="E11" s="16">
        <f t="shared" si="1"/>
        <v>10703</v>
      </c>
      <c r="F11" s="16">
        <f t="shared" si="1"/>
        <v>11471</v>
      </c>
      <c r="G11" s="16">
        <f t="shared" si="1"/>
        <v>7091</v>
      </c>
      <c r="H11" s="16">
        <f t="shared" si="1"/>
        <v>4181</v>
      </c>
      <c r="I11" s="16">
        <f t="shared" si="1"/>
        <v>2910</v>
      </c>
    </row>
    <row r="12" spans="1:9" s="17" customFormat="1" ht="12" customHeight="1" x14ac:dyDescent="0.2">
      <c r="A12" s="240" t="s">
        <v>8</v>
      </c>
      <c r="B12" s="240"/>
      <c r="C12" s="19">
        <f t="shared" ref="C12:I12" si="2">C13+C14+C15</f>
        <v>9834</v>
      </c>
      <c r="D12" s="19">
        <f t="shared" si="2"/>
        <v>7038</v>
      </c>
      <c r="E12" s="19">
        <f t="shared" si="2"/>
        <v>3378</v>
      </c>
      <c r="F12" s="19">
        <f t="shared" si="2"/>
        <v>3660</v>
      </c>
      <c r="G12" s="19">
        <f t="shared" si="2"/>
        <v>2796</v>
      </c>
      <c r="H12" s="19">
        <f t="shared" si="2"/>
        <v>1772</v>
      </c>
      <c r="I12" s="19">
        <f t="shared" si="2"/>
        <v>1024</v>
      </c>
    </row>
    <row r="13" spans="1:9" s="17" customFormat="1" ht="12" customHeight="1" x14ac:dyDescent="0.2">
      <c r="A13" s="20"/>
      <c r="B13" s="21" t="s">
        <v>9</v>
      </c>
      <c r="C13" s="19">
        <f t="shared" ref="C13:I13" si="3">C223+C225+C231+C238+C239</f>
        <v>3270</v>
      </c>
      <c r="D13" s="19">
        <f t="shared" si="3"/>
        <v>2619</v>
      </c>
      <c r="E13" s="19">
        <f t="shared" si="3"/>
        <v>1252</v>
      </c>
      <c r="F13" s="19">
        <f t="shared" si="3"/>
        <v>1367</v>
      </c>
      <c r="G13" s="19">
        <f t="shared" si="3"/>
        <v>651</v>
      </c>
      <c r="H13" s="19">
        <f t="shared" si="3"/>
        <v>380</v>
      </c>
      <c r="I13" s="19">
        <f t="shared" si="3"/>
        <v>271</v>
      </c>
    </row>
    <row r="14" spans="1:9" s="17" customFormat="1" ht="12" customHeight="1" x14ac:dyDescent="0.2">
      <c r="A14" s="20"/>
      <c r="B14" s="21" t="s">
        <v>10</v>
      </c>
      <c r="C14" s="19">
        <f t="shared" ref="C14:I14" si="4">+C224+C232+C227+C228+C229+C230+C234+C235+C240</f>
        <v>3494</v>
      </c>
      <c r="D14" s="19">
        <f t="shared" si="4"/>
        <v>2457</v>
      </c>
      <c r="E14" s="19">
        <f t="shared" si="4"/>
        <v>1192</v>
      </c>
      <c r="F14" s="19">
        <f t="shared" si="4"/>
        <v>1265</v>
      </c>
      <c r="G14" s="19">
        <f t="shared" si="4"/>
        <v>1037</v>
      </c>
      <c r="H14" s="19">
        <f t="shared" si="4"/>
        <v>699</v>
      </c>
      <c r="I14" s="19">
        <f t="shared" si="4"/>
        <v>338</v>
      </c>
    </row>
    <row r="15" spans="1:9" s="17" customFormat="1" ht="12" customHeight="1" x14ac:dyDescent="0.2">
      <c r="A15" s="20"/>
      <c r="B15" s="22" t="s">
        <v>11</v>
      </c>
      <c r="C15" s="19">
        <f t="shared" ref="C15:I15" si="5">C226+C233+C236+C237</f>
        <v>3070</v>
      </c>
      <c r="D15" s="19">
        <f t="shared" si="5"/>
        <v>1962</v>
      </c>
      <c r="E15" s="19">
        <f t="shared" si="5"/>
        <v>934</v>
      </c>
      <c r="F15" s="19">
        <f t="shared" si="5"/>
        <v>1028</v>
      </c>
      <c r="G15" s="19">
        <f t="shared" si="5"/>
        <v>1108</v>
      </c>
      <c r="H15" s="19">
        <f t="shared" si="5"/>
        <v>693</v>
      </c>
      <c r="I15" s="19">
        <f t="shared" si="5"/>
        <v>415</v>
      </c>
    </row>
    <row r="16" spans="1:9" s="17" customFormat="1" ht="12" customHeight="1" x14ac:dyDescent="0.2">
      <c r="A16" s="240" t="s">
        <v>12</v>
      </c>
      <c r="B16" s="240"/>
      <c r="C16" s="19">
        <f t="shared" ref="C16:I16" si="6">C17+C18+C19</f>
        <v>5682</v>
      </c>
      <c r="D16" s="19">
        <f t="shared" si="6"/>
        <v>5240</v>
      </c>
      <c r="E16" s="19">
        <f t="shared" si="6"/>
        <v>2609</v>
      </c>
      <c r="F16" s="19">
        <f t="shared" si="6"/>
        <v>2631</v>
      </c>
      <c r="G16" s="19">
        <f t="shared" si="6"/>
        <v>442</v>
      </c>
      <c r="H16" s="19">
        <f t="shared" si="6"/>
        <v>245</v>
      </c>
      <c r="I16" s="19">
        <f t="shared" si="6"/>
        <v>197</v>
      </c>
    </row>
    <row r="17" spans="1:9" s="17" customFormat="1" ht="12" customHeight="1" x14ac:dyDescent="0.2">
      <c r="A17" s="20"/>
      <c r="B17" s="21" t="s">
        <v>13</v>
      </c>
      <c r="C17" s="19">
        <f t="shared" ref="C17:I17" si="7">+C217</f>
        <v>1792</v>
      </c>
      <c r="D17" s="19">
        <f t="shared" si="7"/>
        <v>1673</v>
      </c>
      <c r="E17" s="19">
        <f t="shared" si="7"/>
        <v>828</v>
      </c>
      <c r="F17" s="19">
        <f t="shared" si="7"/>
        <v>845</v>
      </c>
      <c r="G17" s="19">
        <f t="shared" si="7"/>
        <v>119</v>
      </c>
      <c r="H17" s="19">
        <f t="shared" si="7"/>
        <v>66</v>
      </c>
      <c r="I17" s="19">
        <f t="shared" si="7"/>
        <v>53</v>
      </c>
    </row>
    <row r="18" spans="1:9" s="17" customFormat="1" ht="12" customHeight="1" x14ac:dyDescent="0.2">
      <c r="A18" s="20"/>
      <c r="B18" s="21" t="s">
        <v>14</v>
      </c>
      <c r="C18" s="19">
        <f t="shared" ref="C18:I18" si="8">+C216</f>
        <v>1841</v>
      </c>
      <c r="D18" s="19">
        <f t="shared" si="8"/>
        <v>1656</v>
      </c>
      <c r="E18" s="19">
        <f t="shared" si="8"/>
        <v>805</v>
      </c>
      <c r="F18" s="19">
        <f t="shared" si="8"/>
        <v>851</v>
      </c>
      <c r="G18" s="19">
        <f t="shared" si="8"/>
        <v>185</v>
      </c>
      <c r="H18" s="19">
        <f t="shared" si="8"/>
        <v>104</v>
      </c>
      <c r="I18" s="19">
        <f t="shared" si="8"/>
        <v>81</v>
      </c>
    </row>
    <row r="19" spans="1:9" s="17" customFormat="1" ht="12" customHeight="1" x14ac:dyDescent="0.2">
      <c r="A19" s="23"/>
      <c r="B19" s="21" t="s">
        <v>15</v>
      </c>
      <c r="C19" s="19">
        <f t="shared" ref="C19:I19" si="9">C218+C219+C220</f>
        <v>2049</v>
      </c>
      <c r="D19" s="19">
        <f t="shared" si="9"/>
        <v>1911</v>
      </c>
      <c r="E19" s="19">
        <f t="shared" si="9"/>
        <v>976</v>
      </c>
      <c r="F19" s="19">
        <f t="shared" si="9"/>
        <v>935</v>
      </c>
      <c r="G19" s="19">
        <f t="shared" si="9"/>
        <v>138</v>
      </c>
      <c r="H19" s="19">
        <f t="shared" si="9"/>
        <v>75</v>
      </c>
      <c r="I19" s="19">
        <f t="shared" si="9"/>
        <v>63</v>
      </c>
    </row>
    <row r="20" spans="1:9" s="17" customFormat="1" ht="12" customHeight="1" x14ac:dyDescent="0.2">
      <c r="A20" s="242" t="s">
        <v>16</v>
      </c>
      <c r="B20" s="242"/>
      <c r="C20" s="25">
        <f t="shared" ref="C20:I20" si="10">C208+C209+C210+C193+C211+C212+C199+C213+C202</f>
        <v>13749</v>
      </c>
      <c r="D20" s="25">
        <f t="shared" si="10"/>
        <v>9896</v>
      </c>
      <c r="E20" s="25">
        <f t="shared" si="10"/>
        <v>4716</v>
      </c>
      <c r="F20" s="25">
        <f t="shared" si="10"/>
        <v>5180</v>
      </c>
      <c r="G20" s="25">
        <f t="shared" si="10"/>
        <v>3853</v>
      </c>
      <c r="H20" s="25">
        <f t="shared" si="10"/>
        <v>2164</v>
      </c>
      <c r="I20" s="25">
        <f t="shared" si="10"/>
        <v>1689</v>
      </c>
    </row>
    <row r="21" spans="1:9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15" customFormat="1" ht="12" customHeight="1" x14ac:dyDescent="0.2">
      <c r="A22" s="243" t="s">
        <v>17</v>
      </c>
      <c r="B22" s="243"/>
      <c r="C22" s="16">
        <f t="shared" ref="C22:I22" si="11">C23+C24+C25+C28+C31+C32</f>
        <v>67224</v>
      </c>
      <c r="D22" s="16">
        <f t="shared" si="11"/>
        <v>52308</v>
      </c>
      <c r="E22" s="16">
        <f t="shared" si="11"/>
        <v>24079</v>
      </c>
      <c r="F22" s="16">
        <f t="shared" si="11"/>
        <v>28229</v>
      </c>
      <c r="G22" s="16">
        <f t="shared" si="11"/>
        <v>14916</v>
      </c>
      <c r="H22" s="16">
        <f t="shared" si="11"/>
        <v>7928</v>
      </c>
      <c r="I22" s="16">
        <f t="shared" si="11"/>
        <v>6988</v>
      </c>
    </row>
    <row r="23" spans="1:9" s="17" customFormat="1" ht="12" customHeight="1" x14ac:dyDescent="0.2">
      <c r="A23" s="240" t="s">
        <v>18</v>
      </c>
      <c r="B23" s="240"/>
      <c r="C23" s="19">
        <f t="shared" ref="C23:I23" si="12">C139+C141+C142+C156+C157+C160+C162+C164+C166</f>
        <v>40744</v>
      </c>
      <c r="D23" s="19">
        <f t="shared" si="12"/>
        <v>29829</v>
      </c>
      <c r="E23" s="19">
        <f t="shared" si="12"/>
        <v>13437</v>
      </c>
      <c r="F23" s="19">
        <f t="shared" si="12"/>
        <v>16392</v>
      </c>
      <c r="G23" s="19">
        <f t="shared" si="12"/>
        <v>10915</v>
      </c>
      <c r="H23" s="19">
        <f t="shared" si="12"/>
        <v>5688</v>
      </c>
      <c r="I23" s="19">
        <f t="shared" si="12"/>
        <v>5227</v>
      </c>
    </row>
    <row r="24" spans="1:9" s="17" customFormat="1" ht="12" customHeight="1" x14ac:dyDescent="0.2">
      <c r="A24" s="240" t="s">
        <v>19</v>
      </c>
      <c r="B24" s="240"/>
      <c r="C24" s="19">
        <f t="shared" ref="C24:I24" si="13">C143+C150+C153+C158+C165+C167+C168+C174</f>
        <v>4060</v>
      </c>
      <c r="D24" s="19">
        <f t="shared" si="13"/>
        <v>3322</v>
      </c>
      <c r="E24" s="19">
        <f t="shared" si="13"/>
        <v>1541</v>
      </c>
      <c r="F24" s="19">
        <f t="shared" si="13"/>
        <v>1781</v>
      </c>
      <c r="G24" s="19">
        <f t="shared" si="13"/>
        <v>738</v>
      </c>
      <c r="H24" s="19">
        <f t="shared" si="13"/>
        <v>418</v>
      </c>
      <c r="I24" s="19">
        <f t="shared" si="13"/>
        <v>320</v>
      </c>
    </row>
    <row r="25" spans="1:9" s="17" customFormat="1" ht="12" customHeight="1" x14ac:dyDescent="0.2">
      <c r="A25" s="240" t="s">
        <v>20</v>
      </c>
      <c r="B25" s="240"/>
      <c r="C25" s="19">
        <f t="shared" ref="C25:I25" si="14">C26+C27</f>
        <v>12034</v>
      </c>
      <c r="D25" s="19">
        <f t="shared" si="14"/>
        <v>9871</v>
      </c>
      <c r="E25" s="19">
        <f t="shared" si="14"/>
        <v>4700</v>
      </c>
      <c r="F25" s="19">
        <f t="shared" si="14"/>
        <v>5171</v>
      </c>
      <c r="G25" s="19">
        <f t="shared" si="14"/>
        <v>2163</v>
      </c>
      <c r="H25" s="19">
        <f t="shared" si="14"/>
        <v>1188</v>
      </c>
      <c r="I25" s="19">
        <f t="shared" si="14"/>
        <v>975</v>
      </c>
    </row>
    <row r="26" spans="1:9" s="17" customFormat="1" ht="12" customHeight="1" x14ac:dyDescent="0.2">
      <c r="A26" s="26"/>
      <c r="B26" s="21" t="s">
        <v>21</v>
      </c>
      <c r="C26" s="19">
        <f t="shared" ref="C26:I26" si="15">C140+C147+C149+C159+C169+C175</f>
        <v>930</v>
      </c>
      <c r="D26" s="19">
        <f t="shared" si="15"/>
        <v>879</v>
      </c>
      <c r="E26" s="19">
        <f t="shared" si="15"/>
        <v>436</v>
      </c>
      <c r="F26" s="19">
        <f t="shared" si="15"/>
        <v>443</v>
      </c>
      <c r="G26" s="19">
        <f t="shared" si="15"/>
        <v>51</v>
      </c>
      <c r="H26" s="19">
        <f t="shared" si="15"/>
        <v>28</v>
      </c>
      <c r="I26" s="19">
        <f t="shared" si="15"/>
        <v>23</v>
      </c>
    </row>
    <row r="27" spans="1:9" s="17" customFormat="1" ht="12" customHeight="1" x14ac:dyDescent="0.2">
      <c r="A27" s="23"/>
      <c r="B27" s="21" t="s">
        <v>22</v>
      </c>
      <c r="C27" s="19">
        <f t="shared" ref="C27:I27" si="16">C148+C151+C155+C171</f>
        <v>11104</v>
      </c>
      <c r="D27" s="19">
        <f t="shared" si="16"/>
        <v>8992</v>
      </c>
      <c r="E27" s="19">
        <f t="shared" si="16"/>
        <v>4264</v>
      </c>
      <c r="F27" s="19">
        <f t="shared" si="16"/>
        <v>4728</v>
      </c>
      <c r="G27" s="19">
        <f t="shared" si="16"/>
        <v>2112</v>
      </c>
      <c r="H27" s="19">
        <f t="shared" si="16"/>
        <v>1160</v>
      </c>
      <c r="I27" s="19">
        <f t="shared" si="16"/>
        <v>952</v>
      </c>
    </row>
    <row r="28" spans="1:9" s="17" customFormat="1" ht="12" customHeight="1" x14ac:dyDescent="0.2">
      <c r="A28" s="240" t="s">
        <v>23</v>
      </c>
      <c r="B28" s="240"/>
      <c r="C28" s="19">
        <f t="shared" ref="C28:I28" si="17">C29+C30</f>
        <v>3718</v>
      </c>
      <c r="D28" s="19">
        <f t="shared" si="17"/>
        <v>3292</v>
      </c>
      <c r="E28" s="19">
        <f t="shared" si="17"/>
        <v>1518</v>
      </c>
      <c r="F28" s="19">
        <f t="shared" si="17"/>
        <v>1774</v>
      </c>
      <c r="G28" s="19">
        <f t="shared" si="17"/>
        <v>426</v>
      </c>
      <c r="H28" s="19">
        <f t="shared" si="17"/>
        <v>242</v>
      </c>
      <c r="I28" s="19">
        <f t="shared" si="17"/>
        <v>184</v>
      </c>
    </row>
    <row r="29" spans="1:9" s="17" customFormat="1" ht="12" customHeight="1" x14ac:dyDescent="0.2">
      <c r="A29" s="26"/>
      <c r="B29" s="21" t="s">
        <v>24</v>
      </c>
      <c r="C29" s="19">
        <f t="shared" ref="C29:I29" si="18">+C145</f>
        <v>1142</v>
      </c>
      <c r="D29" s="19">
        <f t="shared" si="18"/>
        <v>1023</v>
      </c>
      <c r="E29" s="19">
        <f t="shared" si="18"/>
        <v>453</v>
      </c>
      <c r="F29" s="19">
        <f t="shared" si="18"/>
        <v>570</v>
      </c>
      <c r="G29" s="19">
        <f t="shared" si="18"/>
        <v>119</v>
      </c>
      <c r="H29" s="19">
        <f t="shared" si="18"/>
        <v>65</v>
      </c>
      <c r="I29" s="19">
        <f t="shared" si="18"/>
        <v>54</v>
      </c>
    </row>
    <row r="30" spans="1:9" s="17" customFormat="1" ht="12" customHeight="1" x14ac:dyDescent="0.2">
      <c r="A30" s="23"/>
      <c r="B30" s="21" t="s">
        <v>25</v>
      </c>
      <c r="C30" s="19">
        <f t="shared" ref="C30:I30" si="19">C144+C170+C173</f>
        <v>2576</v>
      </c>
      <c r="D30" s="19">
        <f t="shared" si="19"/>
        <v>2269</v>
      </c>
      <c r="E30" s="19">
        <f t="shared" si="19"/>
        <v>1065</v>
      </c>
      <c r="F30" s="19">
        <f t="shared" si="19"/>
        <v>1204</v>
      </c>
      <c r="G30" s="19">
        <f t="shared" si="19"/>
        <v>307</v>
      </c>
      <c r="H30" s="19">
        <f t="shared" si="19"/>
        <v>177</v>
      </c>
      <c r="I30" s="19">
        <f t="shared" si="19"/>
        <v>130</v>
      </c>
    </row>
    <row r="31" spans="1:9" s="17" customFormat="1" ht="12" customHeight="1" x14ac:dyDescent="0.2">
      <c r="A31" s="240" t="s">
        <v>26</v>
      </c>
      <c r="B31" s="240"/>
      <c r="C31" s="19">
        <f t="shared" ref="C31:I31" si="20">C152+C154+C161+C163+C172</f>
        <v>797</v>
      </c>
      <c r="D31" s="19">
        <f t="shared" si="20"/>
        <v>731</v>
      </c>
      <c r="E31" s="19">
        <f t="shared" si="20"/>
        <v>351</v>
      </c>
      <c r="F31" s="19">
        <f t="shared" si="20"/>
        <v>380</v>
      </c>
      <c r="G31" s="19">
        <f t="shared" si="20"/>
        <v>66</v>
      </c>
      <c r="H31" s="19">
        <f t="shared" si="20"/>
        <v>36</v>
      </c>
      <c r="I31" s="19">
        <f t="shared" si="20"/>
        <v>30</v>
      </c>
    </row>
    <row r="32" spans="1:9" s="17" customFormat="1" ht="12" customHeight="1" x14ac:dyDescent="0.2">
      <c r="A32" s="240" t="s">
        <v>27</v>
      </c>
      <c r="B32" s="240"/>
      <c r="C32" s="19">
        <f t="shared" ref="C32:I32" si="21">C33+C34+C35</f>
        <v>5871</v>
      </c>
      <c r="D32" s="19">
        <f t="shared" si="21"/>
        <v>5263</v>
      </c>
      <c r="E32" s="19">
        <f t="shared" si="21"/>
        <v>2532</v>
      </c>
      <c r="F32" s="19">
        <f t="shared" si="21"/>
        <v>2731</v>
      </c>
      <c r="G32" s="19">
        <f t="shared" si="21"/>
        <v>608</v>
      </c>
      <c r="H32" s="19">
        <f t="shared" si="21"/>
        <v>356</v>
      </c>
      <c r="I32" s="19">
        <f t="shared" si="21"/>
        <v>252</v>
      </c>
    </row>
    <row r="33" spans="1:9" s="17" customFormat="1" ht="12" customHeight="1" x14ac:dyDescent="0.2">
      <c r="A33" s="26"/>
      <c r="B33" s="21" t="s">
        <v>28</v>
      </c>
      <c r="C33" s="19">
        <f t="shared" ref="C33:I33" si="22">C183</f>
        <v>573</v>
      </c>
      <c r="D33" s="19">
        <f t="shared" si="22"/>
        <v>543</v>
      </c>
      <c r="E33" s="19">
        <f t="shared" si="22"/>
        <v>264</v>
      </c>
      <c r="F33" s="19">
        <f t="shared" si="22"/>
        <v>279</v>
      </c>
      <c r="G33" s="19">
        <f t="shared" si="22"/>
        <v>30</v>
      </c>
      <c r="H33" s="19">
        <f t="shared" si="22"/>
        <v>25</v>
      </c>
      <c r="I33" s="19">
        <f t="shared" si="22"/>
        <v>5</v>
      </c>
    </row>
    <row r="34" spans="1:9" s="17" customFormat="1" ht="12" customHeight="1" x14ac:dyDescent="0.2">
      <c r="A34" s="20"/>
      <c r="B34" s="21" t="s">
        <v>29</v>
      </c>
      <c r="C34" s="19">
        <f t="shared" ref="C34:I34" si="23">C179+C180+C181+C184</f>
        <v>209</v>
      </c>
      <c r="D34" s="19">
        <f t="shared" si="23"/>
        <v>194</v>
      </c>
      <c r="E34" s="19">
        <f t="shared" si="23"/>
        <v>103</v>
      </c>
      <c r="F34" s="19">
        <f t="shared" si="23"/>
        <v>91</v>
      </c>
      <c r="G34" s="19">
        <f t="shared" si="23"/>
        <v>15</v>
      </c>
      <c r="H34" s="19">
        <f t="shared" si="23"/>
        <v>10</v>
      </c>
      <c r="I34" s="19">
        <f t="shared" si="23"/>
        <v>5</v>
      </c>
    </row>
    <row r="35" spans="1:9" s="17" customFormat="1" ht="12" customHeight="1" x14ac:dyDescent="0.2">
      <c r="A35" s="20"/>
      <c r="B35" s="27" t="s">
        <v>30</v>
      </c>
      <c r="C35" s="25">
        <f t="shared" ref="C35:I35" si="24">C178+C182+C185</f>
        <v>5089</v>
      </c>
      <c r="D35" s="25">
        <f t="shared" si="24"/>
        <v>4526</v>
      </c>
      <c r="E35" s="25">
        <f t="shared" si="24"/>
        <v>2165</v>
      </c>
      <c r="F35" s="25">
        <f t="shared" si="24"/>
        <v>2361</v>
      </c>
      <c r="G35" s="25">
        <f t="shared" si="24"/>
        <v>563</v>
      </c>
      <c r="H35" s="25">
        <f t="shared" si="24"/>
        <v>321</v>
      </c>
      <c r="I35" s="25">
        <f t="shared" si="24"/>
        <v>242</v>
      </c>
    </row>
    <row r="36" spans="1:9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15" customFormat="1" ht="12" customHeight="1" x14ac:dyDescent="0.2">
      <c r="A37" s="243" t="s">
        <v>31</v>
      </c>
      <c r="B37" s="243"/>
      <c r="C37" s="16">
        <f t="shared" ref="C37:I37" si="25">C38+C39</f>
        <v>47174</v>
      </c>
      <c r="D37" s="16">
        <f t="shared" si="25"/>
        <v>34731</v>
      </c>
      <c r="E37" s="16">
        <f t="shared" si="25"/>
        <v>16141</v>
      </c>
      <c r="F37" s="16">
        <f t="shared" si="25"/>
        <v>18590</v>
      </c>
      <c r="G37" s="16">
        <f t="shared" si="25"/>
        <v>12443</v>
      </c>
      <c r="H37" s="16">
        <f t="shared" si="25"/>
        <v>6580</v>
      </c>
      <c r="I37" s="16">
        <f t="shared" si="25"/>
        <v>5863</v>
      </c>
    </row>
    <row r="38" spans="1:9" s="17" customFormat="1" ht="12" customHeight="1" x14ac:dyDescent="0.2">
      <c r="A38" s="240" t="s">
        <v>32</v>
      </c>
      <c r="B38" s="240"/>
      <c r="C38" s="19">
        <f t="shared" ref="C38:I38" si="26">C188+C189+C191+C192+C194+C197+C200+C201+C204+C205</f>
        <v>40908</v>
      </c>
      <c r="D38" s="19">
        <f t="shared" si="26"/>
        <v>30317</v>
      </c>
      <c r="E38" s="19">
        <f t="shared" si="26"/>
        <v>13993</v>
      </c>
      <c r="F38" s="19">
        <f t="shared" si="26"/>
        <v>16324</v>
      </c>
      <c r="G38" s="19">
        <f t="shared" si="26"/>
        <v>10591</v>
      </c>
      <c r="H38" s="19">
        <f t="shared" si="26"/>
        <v>5568</v>
      </c>
      <c r="I38" s="19">
        <f t="shared" si="26"/>
        <v>5023</v>
      </c>
    </row>
    <row r="39" spans="1:9" s="17" customFormat="1" ht="12" customHeight="1" x14ac:dyDescent="0.2">
      <c r="A39" s="242" t="s">
        <v>33</v>
      </c>
      <c r="B39" s="242"/>
      <c r="C39" s="25">
        <f t="shared" ref="C39:I39" si="27">+C190+C146+C195+C203</f>
        <v>6266</v>
      </c>
      <c r="D39" s="25">
        <f t="shared" si="27"/>
        <v>4414</v>
      </c>
      <c r="E39" s="25">
        <f t="shared" si="27"/>
        <v>2148</v>
      </c>
      <c r="F39" s="25">
        <f t="shared" si="27"/>
        <v>2266</v>
      </c>
      <c r="G39" s="25">
        <f t="shared" si="27"/>
        <v>1852</v>
      </c>
      <c r="H39" s="25">
        <f t="shared" si="27"/>
        <v>1012</v>
      </c>
      <c r="I39" s="25">
        <f t="shared" si="27"/>
        <v>840</v>
      </c>
    </row>
    <row r="40" spans="1:9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15" customFormat="1" ht="12" customHeight="1" x14ac:dyDescent="0.2">
      <c r="A41" s="243" t="s">
        <v>34</v>
      </c>
      <c r="B41" s="243"/>
      <c r="C41" s="16">
        <f t="shared" ref="C41:I41" si="28">C42+C43+C47</f>
        <v>138280</v>
      </c>
      <c r="D41" s="16">
        <f t="shared" si="28"/>
        <v>98833</v>
      </c>
      <c r="E41" s="16">
        <f t="shared" si="28"/>
        <v>45215</v>
      </c>
      <c r="F41" s="16">
        <f t="shared" si="28"/>
        <v>53618</v>
      </c>
      <c r="G41" s="16">
        <f t="shared" si="28"/>
        <v>39447</v>
      </c>
      <c r="H41" s="16">
        <f t="shared" si="28"/>
        <v>20819</v>
      </c>
      <c r="I41" s="16">
        <f t="shared" si="28"/>
        <v>18628</v>
      </c>
    </row>
    <row r="42" spans="1:9" s="17" customFormat="1" ht="12" customHeight="1" x14ac:dyDescent="0.2">
      <c r="A42" s="240" t="s">
        <v>35</v>
      </c>
      <c r="B42" s="240"/>
      <c r="C42" s="19">
        <f t="shared" ref="C42:I42" si="29">C87+C88+C90+C92+C93+C97+C98+C100+C102+C104+C105+C109+C111+C115+C116+C120+C123+C127+C131+C135+C136</f>
        <v>91636</v>
      </c>
      <c r="D42" s="19">
        <f t="shared" si="29"/>
        <v>60441</v>
      </c>
      <c r="E42" s="19">
        <f t="shared" si="29"/>
        <v>27148</v>
      </c>
      <c r="F42" s="19">
        <f t="shared" si="29"/>
        <v>33293</v>
      </c>
      <c r="G42" s="19">
        <f t="shared" si="29"/>
        <v>31195</v>
      </c>
      <c r="H42" s="19">
        <f t="shared" si="29"/>
        <v>16323</v>
      </c>
      <c r="I42" s="19">
        <f t="shared" si="29"/>
        <v>14872</v>
      </c>
    </row>
    <row r="43" spans="1:9" s="17" customFormat="1" ht="12" customHeight="1" x14ac:dyDescent="0.2">
      <c r="A43" s="247" t="s">
        <v>36</v>
      </c>
      <c r="B43" s="247"/>
      <c r="C43" s="19">
        <f t="shared" ref="C43:I43" si="30">C44+C45+C46</f>
        <v>24383</v>
      </c>
      <c r="D43" s="19">
        <f t="shared" si="30"/>
        <v>20672</v>
      </c>
      <c r="E43" s="19">
        <f t="shared" si="30"/>
        <v>9987</v>
      </c>
      <c r="F43" s="19">
        <f t="shared" si="30"/>
        <v>10685</v>
      </c>
      <c r="G43" s="19">
        <f t="shared" si="30"/>
        <v>3711</v>
      </c>
      <c r="H43" s="19">
        <f t="shared" si="30"/>
        <v>2052</v>
      </c>
      <c r="I43" s="19">
        <f t="shared" si="30"/>
        <v>1659</v>
      </c>
    </row>
    <row r="44" spans="1:9" s="17" customFormat="1" ht="12" customHeight="1" x14ac:dyDescent="0.2">
      <c r="A44" s="27"/>
      <c r="B44" s="21" t="s">
        <v>37</v>
      </c>
      <c r="C44" s="19">
        <f t="shared" ref="C44:I44" si="31">C79+C82+C89+C103+C196+C107+C198+C112+C125+C129+C132</f>
        <v>12309</v>
      </c>
      <c r="D44" s="19">
        <f t="shared" si="31"/>
        <v>9928</v>
      </c>
      <c r="E44" s="19">
        <f t="shared" si="31"/>
        <v>4763</v>
      </c>
      <c r="F44" s="19">
        <f t="shared" si="31"/>
        <v>5165</v>
      </c>
      <c r="G44" s="19">
        <f t="shared" si="31"/>
        <v>2381</v>
      </c>
      <c r="H44" s="19">
        <f t="shared" si="31"/>
        <v>1328</v>
      </c>
      <c r="I44" s="19">
        <f t="shared" si="31"/>
        <v>1053</v>
      </c>
    </row>
    <row r="45" spans="1:9" s="17" customFormat="1" ht="12" customHeight="1" x14ac:dyDescent="0.2">
      <c r="A45" s="27"/>
      <c r="B45" s="21" t="s">
        <v>38</v>
      </c>
      <c r="C45" s="19">
        <f t="shared" ref="C45:I45" si="32">C91+C119+C121+C130</f>
        <v>11134</v>
      </c>
      <c r="D45" s="19">
        <f t="shared" si="32"/>
        <v>9888</v>
      </c>
      <c r="E45" s="19">
        <f t="shared" si="32"/>
        <v>4799</v>
      </c>
      <c r="F45" s="19">
        <f t="shared" si="32"/>
        <v>5089</v>
      </c>
      <c r="G45" s="19">
        <f t="shared" si="32"/>
        <v>1246</v>
      </c>
      <c r="H45" s="19">
        <f t="shared" si="32"/>
        <v>679</v>
      </c>
      <c r="I45" s="19">
        <f t="shared" si="32"/>
        <v>567</v>
      </c>
    </row>
    <row r="46" spans="1:9" s="17" customFormat="1" ht="12" customHeight="1" x14ac:dyDescent="0.2">
      <c r="A46" s="27"/>
      <c r="B46" s="22" t="s">
        <v>39</v>
      </c>
      <c r="C46" s="19">
        <f t="shared" ref="C46:I46" si="33">C84+C95+C96+C133</f>
        <v>940</v>
      </c>
      <c r="D46" s="19">
        <f t="shared" si="33"/>
        <v>856</v>
      </c>
      <c r="E46" s="19">
        <f t="shared" si="33"/>
        <v>425</v>
      </c>
      <c r="F46" s="19">
        <f t="shared" si="33"/>
        <v>431</v>
      </c>
      <c r="G46" s="19">
        <f t="shared" si="33"/>
        <v>84</v>
      </c>
      <c r="H46" s="19">
        <f t="shared" si="33"/>
        <v>45</v>
      </c>
      <c r="I46" s="19">
        <f t="shared" si="33"/>
        <v>39</v>
      </c>
    </row>
    <row r="47" spans="1:9" s="17" customFormat="1" ht="12" customHeight="1" x14ac:dyDescent="0.2">
      <c r="A47" s="240" t="s">
        <v>40</v>
      </c>
      <c r="B47" s="240"/>
      <c r="C47" s="19">
        <f t="shared" ref="C47:I47" si="34">C48+C49+C50</f>
        <v>22261</v>
      </c>
      <c r="D47" s="19">
        <f t="shared" si="34"/>
        <v>17720</v>
      </c>
      <c r="E47" s="19">
        <f t="shared" si="34"/>
        <v>8080</v>
      </c>
      <c r="F47" s="19">
        <f t="shared" si="34"/>
        <v>9640</v>
      </c>
      <c r="G47" s="19">
        <f t="shared" si="34"/>
        <v>4541</v>
      </c>
      <c r="H47" s="19">
        <f t="shared" si="34"/>
        <v>2444</v>
      </c>
      <c r="I47" s="19">
        <f t="shared" si="34"/>
        <v>2097</v>
      </c>
    </row>
    <row r="48" spans="1:9" s="17" customFormat="1" ht="12" customHeight="1" x14ac:dyDescent="0.2">
      <c r="A48" s="27"/>
      <c r="B48" s="21" t="s">
        <v>41</v>
      </c>
      <c r="C48" s="19">
        <f t="shared" ref="C48:I48" si="35">+C75+C76+C86+C113</f>
        <v>2572</v>
      </c>
      <c r="D48" s="19">
        <f t="shared" si="35"/>
        <v>2312</v>
      </c>
      <c r="E48" s="19">
        <f t="shared" si="35"/>
        <v>1089</v>
      </c>
      <c r="F48" s="19">
        <f t="shared" si="35"/>
        <v>1223</v>
      </c>
      <c r="G48" s="19">
        <f t="shared" si="35"/>
        <v>260</v>
      </c>
      <c r="H48" s="19">
        <f t="shared" si="35"/>
        <v>145</v>
      </c>
      <c r="I48" s="19">
        <f t="shared" si="35"/>
        <v>115</v>
      </c>
    </row>
    <row r="49" spans="1:9" s="17" customFormat="1" ht="12" customHeight="1" x14ac:dyDescent="0.2">
      <c r="A49" s="27"/>
      <c r="B49" s="21" t="s">
        <v>42</v>
      </c>
      <c r="C49" s="19">
        <f t="shared" ref="C49:I49" si="36">C78+C80+C99+C101+C114+C118+C124+C128</f>
        <v>6037</v>
      </c>
      <c r="D49" s="19">
        <f t="shared" si="36"/>
        <v>5152</v>
      </c>
      <c r="E49" s="19">
        <f t="shared" si="36"/>
        <v>2385</v>
      </c>
      <c r="F49" s="19">
        <f t="shared" si="36"/>
        <v>2767</v>
      </c>
      <c r="G49" s="19">
        <f t="shared" si="36"/>
        <v>885</v>
      </c>
      <c r="H49" s="19">
        <f t="shared" si="36"/>
        <v>491</v>
      </c>
      <c r="I49" s="19">
        <f t="shared" si="36"/>
        <v>394</v>
      </c>
    </row>
    <row r="50" spans="1:9" s="17" customFormat="1" ht="12" customHeight="1" x14ac:dyDescent="0.2">
      <c r="A50" s="27"/>
      <c r="B50" s="27" t="s">
        <v>43</v>
      </c>
      <c r="C50" s="25">
        <f t="shared" ref="C50:I50" si="37">C74+C81+C94+C106+C117+C122+C134</f>
        <v>13652</v>
      </c>
      <c r="D50" s="25">
        <f t="shared" si="37"/>
        <v>10256</v>
      </c>
      <c r="E50" s="25">
        <f t="shared" si="37"/>
        <v>4606</v>
      </c>
      <c r="F50" s="25">
        <f t="shared" si="37"/>
        <v>5650</v>
      </c>
      <c r="G50" s="25">
        <f t="shared" si="37"/>
        <v>3396</v>
      </c>
      <c r="H50" s="25">
        <f t="shared" si="37"/>
        <v>1808</v>
      </c>
      <c r="I50" s="25">
        <f t="shared" si="37"/>
        <v>1588</v>
      </c>
    </row>
    <row r="51" spans="1:9" s="17" customFormat="1" ht="12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</row>
    <row r="52" spans="1:9" s="15" customFormat="1" ht="12" customHeight="1" x14ac:dyDescent="0.2">
      <c r="A52" s="243" t="s">
        <v>44</v>
      </c>
      <c r="B52" s="243"/>
      <c r="C52" s="16">
        <f t="shared" ref="C52:I52" si="38">C53+C54+C55</f>
        <v>53777</v>
      </c>
      <c r="D52" s="16">
        <f t="shared" si="38"/>
        <v>42335</v>
      </c>
      <c r="E52" s="16">
        <f t="shared" si="38"/>
        <v>19811</v>
      </c>
      <c r="F52" s="16">
        <f t="shared" si="38"/>
        <v>22524</v>
      </c>
      <c r="G52" s="16">
        <f t="shared" si="38"/>
        <v>11442</v>
      </c>
      <c r="H52" s="16">
        <f t="shared" si="38"/>
        <v>6083</v>
      </c>
      <c r="I52" s="16">
        <f t="shared" si="38"/>
        <v>5359</v>
      </c>
    </row>
    <row r="53" spans="1:9" s="17" customFormat="1" ht="12" customHeight="1" x14ac:dyDescent="0.2">
      <c r="A53" s="240" t="s">
        <v>45</v>
      </c>
      <c r="B53" s="240"/>
      <c r="C53" s="19">
        <f t="shared" ref="C53:I53" si="39">C58+C62+C67+C71</f>
        <v>18720</v>
      </c>
      <c r="D53" s="19">
        <f t="shared" si="39"/>
        <v>13577</v>
      </c>
      <c r="E53" s="19">
        <f t="shared" si="39"/>
        <v>6212</v>
      </c>
      <c r="F53" s="19">
        <f t="shared" si="39"/>
        <v>7365</v>
      </c>
      <c r="G53" s="19">
        <f t="shared" si="39"/>
        <v>5143</v>
      </c>
      <c r="H53" s="19">
        <f t="shared" si="39"/>
        <v>2690</v>
      </c>
      <c r="I53" s="19">
        <f t="shared" si="39"/>
        <v>2453</v>
      </c>
    </row>
    <row r="54" spans="1:9" s="17" customFormat="1" ht="12" customHeight="1" x14ac:dyDescent="0.2">
      <c r="A54" s="240" t="s">
        <v>46</v>
      </c>
      <c r="B54" s="240"/>
      <c r="C54" s="19">
        <f t="shared" ref="C54:I54" si="40">C77+C59+C83+C85+C63+C64+C65+C108+C110+C66+C68+C69+C126+C70</f>
        <v>31046</v>
      </c>
      <c r="D54" s="19">
        <f t="shared" si="40"/>
        <v>25124</v>
      </c>
      <c r="E54" s="19">
        <f t="shared" si="40"/>
        <v>11858</v>
      </c>
      <c r="F54" s="19">
        <f t="shared" si="40"/>
        <v>13266</v>
      </c>
      <c r="G54" s="19">
        <f t="shared" si="40"/>
        <v>5922</v>
      </c>
      <c r="H54" s="19">
        <f t="shared" si="40"/>
        <v>3184</v>
      </c>
      <c r="I54" s="19">
        <f t="shared" si="40"/>
        <v>2738</v>
      </c>
    </row>
    <row r="55" spans="1:9" s="17" customFormat="1" ht="12" customHeight="1" x14ac:dyDescent="0.2">
      <c r="A55" s="242" t="s">
        <v>47</v>
      </c>
      <c r="B55" s="242"/>
      <c r="C55" s="25">
        <f t="shared" ref="C55:I55" si="41">C61+C60</f>
        <v>4011</v>
      </c>
      <c r="D55" s="25">
        <f t="shared" si="41"/>
        <v>3634</v>
      </c>
      <c r="E55" s="25">
        <f t="shared" si="41"/>
        <v>1741</v>
      </c>
      <c r="F55" s="25">
        <f t="shared" si="41"/>
        <v>1893</v>
      </c>
      <c r="G55" s="25">
        <f t="shared" si="41"/>
        <v>377</v>
      </c>
      <c r="H55" s="25">
        <f t="shared" si="41"/>
        <v>209</v>
      </c>
      <c r="I55" s="25">
        <f t="shared" si="41"/>
        <v>168</v>
      </c>
    </row>
    <row r="56" spans="1:9" s="17" customFormat="1" ht="12" customHeight="1" x14ac:dyDescent="0.2">
      <c r="A56" s="22"/>
      <c r="B56" s="28"/>
      <c r="C56" s="29"/>
      <c r="D56" s="29"/>
      <c r="E56" s="29"/>
      <c r="F56" s="29"/>
      <c r="G56" s="29"/>
      <c r="H56" s="29"/>
      <c r="I56" s="29"/>
    </row>
    <row r="57" spans="1:9" s="17" customFormat="1" ht="12" customHeight="1" x14ac:dyDescent="0.2">
      <c r="A57" s="246" t="s">
        <v>48</v>
      </c>
      <c r="B57" s="246"/>
      <c r="C57" s="14">
        <f t="shared" ref="C57:I57" si="42">SUM(C58:C71)</f>
        <v>48851</v>
      </c>
      <c r="D57" s="14">
        <f t="shared" si="42"/>
        <v>38443</v>
      </c>
      <c r="E57" s="14">
        <f t="shared" si="42"/>
        <v>17942</v>
      </c>
      <c r="F57" s="14">
        <f t="shared" si="42"/>
        <v>20501</v>
      </c>
      <c r="G57" s="14">
        <f t="shared" si="42"/>
        <v>10408</v>
      </c>
      <c r="H57" s="14">
        <f t="shared" si="42"/>
        <v>5508</v>
      </c>
      <c r="I57" s="14">
        <f t="shared" si="42"/>
        <v>4900</v>
      </c>
    </row>
    <row r="58" spans="1:9" s="17" customFormat="1" ht="12" customHeight="1" x14ac:dyDescent="0.2">
      <c r="A58" s="240" t="s">
        <v>49</v>
      </c>
      <c r="B58" s="240"/>
      <c r="C58" s="19">
        <v>3421</v>
      </c>
      <c r="D58" s="19">
        <v>2733</v>
      </c>
      <c r="E58" s="19">
        <v>1287</v>
      </c>
      <c r="F58" s="19">
        <v>1446</v>
      </c>
      <c r="G58" s="19">
        <v>688</v>
      </c>
      <c r="H58" s="19">
        <v>375</v>
      </c>
      <c r="I58" s="19">
        <v>313</v>
      </c>
    </row>
    <row r="59" spans="1:9" s="17" customFormat="1" ht="12" customHeight="1" x14ac:dyDescent="0.2">
      <c r="A59" s="240" t="s">
        <v>50</v>
      </c>
      <c r="B59" s="240"/>
      <c r="C59" s="19">
        <v>641</v>
      </c>
      <c r="D59" s="19">
        <v>579</v>
      </c>
      <c r="E59" s="19">
        <v>280</v>
      </c>
      <c r="F59" s="19">
        <v>299</v>
      </c>
      <c r="G59" s="19">
        <v>62</v>
      </c>
      <c r="H59" s="19">
        <v>34</v>
      </c>
      <c r="I59" s="19">
        <v>28</v>
      </c>
    </row>
    <row r="60" spans="1:9" s="17" customFormat="1" ht="12" customHeight="1" x14ac:dyDescent="0.2">
      <c r="A60" s="240" t="s">
        <v>51</v>
      </c>
      <c r="B60" s="240"/>
      <c r="C60" s="19">
        <v>1929</v>
      </c>
      <c r="D60" s="19">
        <v>1767</v>
      </c>
      <c r="E60" s="19">
        <v>853</v>
      </c>
      <c r="F60" s="19">
        <v>914</v>
      </c>
      <c r="G60" s="19">
        <v>162</v>
      </c>
      <c r="H60" s="19">
        <v>88</v>
      </c>
      <c r="I60" s="19">
        <v>74</v>
      </c>
    </row>
    <row r="61" spans="1:9" s="17" customFormat="1" ht="12" customHeight="1" x14ac:dyDescent="0.2">
      <c r="A61" s="240" t="s">
        <v>52</v>
      </c>
      <c r="B61" s="240"/>
      <c r="C61" s="19">
        <v>2082</v>
      </c>
      <c r="D61" s="19">
        <v>1867</v>
      </c>
      <c r="E61" s="19">
        <v>888</v>
      </c>
      <c r="F61" s="19">
        <v>979</v>
      </c>
      <c r="G61" s="19">
        <v>215</v>
      </c>
      <c r="H61" s="19">
        <v>121</v>
      </c>
      <c r="I61" s="19">
        <v>94</v>
      </c>
    </row>
    <row r="62" spans="1:9" s="17" customFormat="1" ht="12" customHeight="1" x14ac:dyDescent="0.2">
      <c r="A62" s="240" t="s">
        <v>53</v>
      </c>
      <c r="B62" s="240"/>
      <c r="C62" s="19">
        <v>7763</v>
      </c>
      <c r="D62" s="19">
        <v>5000</v>
      </c>
      <c r="E62" s="19">
        <v>2226</v>
      </c>
      <c r="F62" s="19">
        <v>2774</v>
      </c>
      <c r="G62" s="19">
        <v>2763</v>
      </c>
      <c r="H62" s="19">
        <v>1420</v>
      </c>
      <c r="I62" s="19">
        <v>1343</v>
      </c>
    </row>
    <row r="63" spans="1:9" s="17" customFormat="1" ht="12" customHeight="1" x14ac:dyDescent="0.2">
      <c r="A63" s="240" t="s">
        <v>54</v>
      </c>
      <c r="B63" s="240"/>
      <c r="C63" s="19">
        <v>2681</v>
      </c>
      <c r="D63" s="19">
        <v>2188</v>
      </c>
      <c r="E63" s="19">
        <v>1023</v>
      </c>
      <c r="F63" s="19">
        <v>1165</v>
      </c>
      <c r="G63" s="19">
        <v>493</v>
      </c>
      <c r="H63" s="19">
        <v>284</v>
      </c>
      <c r="I63" s="19">
        <v>209</v>
      </c>
    </row>
    <row r="64" spans="1:9" s="17" customFormat="1" ht="12" customHeight="1" x14ac:dyDescent="0.2">
      <c r="A64" s="240" t="s">
        <v>55</v>
      </c>
      <c r="B64" s="240"/>
      <c r="C64" s="19">
        <v>1702</v>
      </c>
      <c r="D64" s="19">
        <v>1450</v>
      </c>
      <c r="E64" s="19">
        <v>688</v>
      </c>
      <c r="F64" s="19">
        <v>762</v>
      </c>
      <c r="G64" s="19">
        <v>252</v>
      </c>
      <c r="H64" s="19">
        <v>148</v>
      </c>
      <c r="I64" s="19">
        <v>104</v>
      </c>
    </row>
    <row r="65" spans="1:9" s="17" customFormat="1" ht="12" customHeight="1" x14ac:dyDescent="0.2">
      <c r="A65" s="240" t="s">
        <v>56</v>
      </c>
      <c r="B65" s="240"/>
      <c r="C65" s="19">
        <v>11561</v>
      </c>
      <c r="D65" s="19">
        <v>9251</v>
      </c>
      <c r="E65" s="19">
        <v>4309</v>
      </c>
      <c r="F65" s="19">
        <v>4942</v>
      </c>
      <c r="G65" s="19">
        <v>2310</v>
      </c>
      <c r="H65" s="19">
        <v>1186</v>
      </c>
      <c r="I65" s="19">
        <v>1124</v>
      </c>
    </row>
    <row r="66" spans="1:9" s="17" customFormat="1" ht="12" customHeight="1" x14ac:dyDescent="0.2">
      <c r="A66" s="240" t="s">
        <v>57</v>
      </c>
      <c r="B66" s="240"/>
      <c r="C66" s="19">
        <v>331</v>
      </c>
      <c r="D66" s="19">
        <v>310</v>
      </c>
      <c r="E66" s="19">
        <v>143</v>
      </c>
      <c r="F66" s="19">
        <v>167</v>
      </c>
      <c r="G66" s="19">
        <v>21</v>
      </c>
      <c r="H66" s="19">
        <v>14</v>
      </c>
      <c r="I66" s="19">
        <v>7</v>
      </c>
    </row>
    <row r="67" spans="1:9" s="17" customFormat="1" ht="12" customHeight="1" x14ac:dyDescent="0.2">
      <c r="A67" s="240" t="s">
        <v>58</v>
      </c>
      <c r="B67" s="240"/>
      <c r="C67" s="19">
        <v>4532</v>
      </c>
      <c r="D67" s="19">
        <v>3520</v>
      </c>
      <c r="E67" s="19">
        <v>1621</v>
      </c>
      <c r="F67" s="19">
        <v>1899</v>
      </c>
      <c r="G67" s="19">
        <v>1012</v>
      </c>
      <c r="H67" s="19">
        <v>536</v>
      </c>
      <c r="I67" s="19">
        <v>476</v>
      </c>
    </row>
    <row r="68" spans="1:9" s="17" customFormat="1" ht="12" customHeight="1" x14ac:dyDescent="0.2">
      <c r="A68" s="240" t="s">
        <v>59</v>
      </c>
      <c r="B68" s="240"/>
      <c r="C68" s="19">
        <v>2440</v>
      </c>
      <c r="D68" s="19">
        <v>2057</v>
      </c>
      <c r="E68" s="19">
        <v>969</v>
      </c>
      <c r="F68" s="19">
        <v>1088</v>
      </c>
      <c r="G68" s="19">
        <v>383</v>
      </c>
      <c r="H68" s="19">
        <v>205</v>
      </c>
      <c r="I68" s="19">
        <v>178</v>
      </c>
    </row>
    <row r="69" spans="1:9" s="17" customFormat="1" ht="12" customHeight="1" x14ac:dyDescent="0.2">
      <c r="A69" s="240" t="s">
        <v>60</v>
      </c>
      <c r="B69" s="240"/>
      <c r="C69" s="19">
        <v>2490</v>
      </c>
      <c r="D69" s="19">
        <v>2090</v>
      </c>
      <c r="E69" s="19">
        <v>1008</v>
      </c>
      <c r="F69" s="19">
        <v>1082</v>
      </c>
      <c r="G69" s="19">
        <v>400</v>
      </c>
      <c r="H69" s="19">
        <v>210</v>
      </c>
      <c r="I69" s="19">
        <v>190</v>
      </c>
    </row>
    <row r="70" spans="1:9" s="17" customFormat="1" ht="12" customHeight="1" x14ac:dyDescent="0.2">
      <c r="A70" s="240" t="s">
        <v>61</v>
      </c>
      <c r="B70" s="240"/>
      <c r="C70" s="19">
        <v>4274</v>
      </c>
      <c r="D70" s="19">
        <v>3307</v>
      </c>
      <c r="E70" s="19">
        <v>1569</v>
      </c>
      <c r="F70" s="19">
        <v>1738</v>
      </c>
      <c r="G70" s="19">
        <v>967</v>
      </c>
      <c r="H70" s="19">
        <v>528</v>
      </c>
      <c r="I70" s="19">
        <v>439</v>
      </c>
    </row>
    <row r="71" spans="1:9" s="17" customFormat="1" ht="12" customHeight="1" x14ac:dyDescent="0.2">
      <c r="A71" s="242" t="s">
        <v>62</v>
      </c>
      <c r="B71" s="242"/>
      <c r="C71" s="25">
        <v>3004</v>
      </c>
      <c r="D71" s="25">
        <v>2324</v>
      </c>
      <c r="E71" s="25">
        <v>1078</v>
      </c>
      <c r="F71" s="25">
        <v>1246</v>
      </c>
      <c r="G71" s="25">
        <v>680</v>
      </c>
      <c r="H71" s="25">
        <v>359</v>
      </c>
      <c r="I71" s="25">
        <v>321</v>
      </c>
    </row>
    <row r="72" spans="1:9" s="17" customFormat="1" ht="12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</row>
    <row r="73" spans="1:9" s="17" customFormat="1" ht="12" customHeight="1" x14ac:dyDescent="0.2">
      <c r="A73" s="243" t="s">
        <v>63</v>
      </c>
      <c r="B73" s="243"/>
      <c r="C73" s="16">
        <f t="shared" ref="C73:I73" si="43">SUM(C74:C136)</f>
        <v>142477</v>
      </c>
      <c r="D73" s="16">
        <f t="shared" si="43"/>
        <v>102054</v>
      </c>
      <c r="E73" s="16">
        <f t="shared" si="43"/>
        <v>46739</v>
      </c>
      <c r="F73" s="16">
        <f t="shared" si="43"/>
        <v>55315</v>
      </c>
      <c r="G73" s="16">
        <f t="shared" si="43"/>
        <v>40423</v>
      </c>
      <c r="H73" s="16">
        <f t="shared" si="43"/>
        <v>21361</v>
      </c>
      <c r="I73" s="16">
        <f t="shared" si="43"/>
        <v>19062</v>
      </c>
    </row>
    <row r="74" spans="1:9" s="17" customFormat="1" ht="12" customHeight="1" x14ac:dyDescent="0.2">
      <c r="A74" s="240" t="s">
        <v>64</v>
      </c>
      <c r="B74" s="240"/>
      <c r="C74" s="19">
        <v>4066</v>
      </c>
      <c r="D74" s="19">
        <v>2842</v>
      </c>
      <c r="E74" s="19">
        <v>1258</v>
      </c>
      <c r="F74" s="19">
        <v>1584</v>
      </c>
      <c r="G74" s="19">
        <v>1224</v>
      </c>
      <c r="H74" s="19">
        <v>654</v>
      </c>
      <c r="I74" s="19">
        <v>570</v>
      </c>
    </row>
    <row r="75" spans="1:9" s="17" customFormat="1" ht="12" customHeight="1" x14ac:dyDescent="0.2">
      <c r="A75" s="240" t="s">
        <v>65</v>
      </c>
      <c r="B75" s="240"/>
      <c r="C75" s="19">
        <v>1295</v>
      </c>
      <c r="D75" s="19">
        <v>1217</v>
      </c>
      <c r="E75" s="19">
        <v>572</v>
      </c>
      <c r="F75" s="19">
        <v>645</v>
      </c>
      <c r="G75" s="19">
        <v>78</v>
      </c>
      <c r="H75" s="19">
        <v>47</v>
      </c>
      <c r="I75" s="19">
        <v>31</v>
      </c>
    </row>
    <row r="76" spans="1:9" s="17" customFormat="1" ht="12" customHeight="1" x14ac:dyDescent="0.2">
      <c r="A76" s="240" t="s">
        <v>66</v>
      </c>
      <c r="B76" s="240"/>
      <c r="C76" s="19">
        <v>318</v>
      </c>
      <c r="D76" s="19">
        <v>278</v>
      </c>
      <c r="E76" s="19">
        <v>130</v>
      </c>
      <c r="F76" s="19">
        <v>148</v>
      </c>
      <c r="G76" s="19">
        <v>40</v>
      </c>
      <c r="H76" s="19">
        <v>19</v>
      </c>
      <c r="I76" s="19">
        <v>21</v>
      </c>
    </row>
    <row r="77" spans="1:9" s="17" customFormat="1" ht="12" customHeight="1" x14ac:dyDescent="0.2">
      <c r="A77" s="240" t="s">
        <v>67</v>
      </c>
      <c r="B77" s="240"/>
      <c r="C77" s="19">
        <v>994</v>
      </c>
      <c r="D77" s="19">
        <v>871</v>
      </c>
      <c r="E77" s="19">
        <v>413</v>
      </c>
      <c r="F77" s="19">
        <v>458</v>
      </c>
      <c r="G77" s="19">
        <v>123</v>
      </c>
      <c r="H77" s="19">
        <v>68</v>
      </c>
      <c r="I77" s="19">
        <v>55</v>
      </c>
    </row>
    <row r="78" spans="1:9" s="17" customFormat="1" ht="12" customHeight="1" x14ac:dyDescent="0.2">
      <c r="A78" s="240" t="s">
        <v>68</v>
      </c>
      <c r="B78" s="240"/>
      <c r="C78" s="19">
        <v>311</v>
      </c>
      <c r="D78" s="19">
        <v>272</v>
      </c>
      <c r="E78" s="19">
        <v>135</v>
      </c>
      <c r="F78" s="19">
        <v>137</v>
      </c>
      <c r="G78" s="19">
        <v>39</v>
      </c>
      <c r="H78" s="19">
        <v>24</v>
      </c>
      <c r="I78" s="19">
        <v>15</v>
      </c>
    </row>
    <row r="79" spans="1:9" s="17" customFormat="1" ht="12" customHeight="1" x14ac:dyDescent="0.2">
      <c r="A79" s="240" t="s">
        <v>69</v>
      </c>
      <c r="B79" s="240"/>
      <c r="C79" s="19">
        <v>1425</v>
      </c>
      <c r="D79" s="19">
        <v>1186</v>
      </c>
      <c r="E79" s="19">
        <v>557</v>
      </c>
      <c r="F79" s="19">
        <v>629</v>
      </c>
      <c r="G79" s="19">
        <v>239</v>
      </c>
      <c r="H79" s="19">
        <v>130</v>
      </c>
      <c r="I79" s="19">
        <v>109</v>
      </c>
    </row>
    <row r="80" spans="1:9" s="17" customFormat="1" ht="12" customHeight="1" x14ac:dyDescent="0.2">
      <c r="A80" s="240" t="s">
        <v>70</v>
      </c>
      <c r="B80" s="240"/>
      <c r="C80" s="19">
        <v>653</v>
      </c>
      <c r="D80" s="19">
        <v>596</v>
      </c>
      <c r="E80" s="19">
        <v>278</v>
      </c>
      <c r="F80" s="19">
        <v>318</v>
      </c>
      <c r="G80" s="19">
        <v>57</v>
      </c>
      <c r="H80" s="19">
        <v>33</v>
      </c>
      <c r="I80" s="19">
        <v>24</v>
      </c>
    </row>
    <row r="81" spans="1:9" s="17" customFormat="1" ht="12" customHeight="1" x14ac:dyDescent="0.2">
      <c r="A81" s="240" t="s">
        <v>71</v>
      </c>
      <c r="B81" s="240"/>
      <c r="C81" s="19">
        <v>2415</v>
      </c>
      <c r="D81" s="19">
        <v>1993</v>
      </c>
      <c r="E81" s="19">
        <v>912</v>
      </c>
      <c r="F81" s="19">
        <v>1081</v>
      </c>
      <c r="G81" s="19">
        <v>422</v>
      </c>
      <c r="H81" s="19">
        <v>225</v>
      </c>
      <c r="I81" s="19">
        <v>197</v>
      </c>
    </row>
    <row r="82" spans="1:9" s="17" customFormat="1" ht="12" customHeight="1" x14ac:dyDescent="0.2">
      <c r="A82" s="240" t="s">
        <v>72</v>
      </c>
      <c r="B82" s="240"/>
      <c r="C82" s="19">
        <v>625</v>
      </c>
      <c r="D82" s="19">
        <v>523</v>
      </c>
      <c r="E82" s="19">
        <v>262</v>
      </c>
      <c r="F82" s="19">
        <v>261</v>
      </c>
      <c r="G82" s="19">
        <v>102</v>
      </c>
      <c r="H82" s="19">
        <v>56</v>
      </c>
      <c r="I82" s="19">
        <v>46</v>
      </c>
    </row>
    <row r="83" spans="1:9" s="17" customFormat="1" ht="12" customHeight="1" x14ac:dyDescent="0.2">
      <c r="A83" s="240" t="s">
        <v>73</v>
      </c>
      <c r="B83" s="240"/>
      <c r="C83" s="19">
        <v>816</v>
      </c>
      <c r="D83" s="19">
        <v>529</v>
      </c>
      <c r="E83" s="19">
        <v>249</v>
      </c>
      <c r="F83" s="19">
        <v>280</v>
      </c>
      <c r="G83" s="19">
        <v>287</v>
      </c>
      <c r="H83" s="19">
        <v>163</v>
      </c>
      <c r="I83" s="19">
        <v>124</v>
      </c>
    </row>
    <row r="84" spans="1:9" s="17" customFormat="1" ht="12" customHeight="1" x14ac:dyDescent="0.2">
      <c r="A84" s="240" t="s">
        <v>74</v>
      </c>
      <c r="B84" s="240"/>
      <c r="C84" s="19">
        <v>131</v>
      </c>
      <c r="D84" s="19">
        <v>113</v>
      </c>
      <c r="E84" s="19">
        <v>63</v>
      </c>
      <c r="F84" s="19">
        <v>50</v>
      </c>
      <c r="G84" s="19">
        <v>18</v>
      </c>
      <c r="H84" s="19">
        <v>9</v>
      </c>
      <c r="I84" s="19">
        <v>9</v>
      </c>
    </row>
    <row r="85" spans="1:9" s="17" customFormat="1" ht="12" customHeight="1" x14ac:dyDescent="0.2">
      <c r="A85" s="240" t="s">
        <v>75</v>
      </c>
      <c r="B85" s="240"/>
      <c r="C85" s="19">
        <v>474</v>
      </c>
      <c r="D85" s="19">
        <v>423</v>
      </c>
      <c r="E85" s="19">
        <v>209</v>
      </c>
      <c r="F85" s="19">
        <v>214</v>
      </c>
      <c r="G85" s="19">
        <v>51</v>
      </c>
      <c r="H85" s="19">
        <v>28</v>
      </c>
      <c r="I85" s="19">
        <v>23</v>
      </c>
    </row>
    <row r="86" spans="1:9" s="17" customFormat="1" ht="12" customHeight="1" x14ac:dyDescent="0.2">
      <c r="A86" s="240" t="s">
        <v>76</v>
      </c>
      <c r="B86" s="240"/>
      <c r="C86" s="19">
        <v>686</v>
      </c>
      <c r="D86" s="19">
        <v>571</v>
      </c>
      <c r="E86" s="19">
        <v>270</v>
      </c>
      <c r="F86" s="19">
        <v>301</v>
      </c>
      <c r="G86" s="19">
        <v>115</v>
      </c>
      <c r="H86" s="19">
        <v>62</v>
      </c>
      <c r="I86" s="19">
        <v>53</v>
      </c>
    </row>
    <row r="87" spans="1:9" s="17" customFormat="1" ht="12" customHeight="1" x14ac:dyDescent="0.2">
      <c r="A87" s="240" t="s">
        <v>77</v>
      </c>
      <c r="B87" s="240"/>
      <c r="C87" s="19">
        <v>1500</v>
      </c>
      <c r="D87" s="19">
        <v>1055</v>
      </c>
      <c r="E87" s="19">
        <v>501</v>
      </c>
      <c r="F87" s="19">
        <v>554</v>
      </c>
      <c r="G87" s="19">
        <v>445</v>
      </c>
      <c r="H87" s="19">
        <v>261</v>
      </c>
      <c r="I87" s="19">
        <v>184</v>
      </c>
    </row>
    <row r="88" spans="1:9" s="17" customFormat="1" ht="12" customHeight="1" x14ac:dyDescent="0.2">
      <c r="A88" s="240" t="s">
        <v>78</v>
      </c>
      <c r="B88" s="240"/>
      <c r="C88" s="19">
        <v>1995</v>
      </c>
      <c r="D88" s="19">
        <v>1698</v>
      </c>
      <c r="E88" s="19">
        <v>826</v>
      </c>
      <c r="F88" s="19">
        <v>872</v>
      </c>
      <c r="G88" s="19">
        <v>297</v>
      </c>
      <c r="H88" s="19">
        <v>175</v>
      </c>
      <c r="I88" s="19">
        <v>122</v>
      </c>
    </row>
    <row r="89" spans="1:9" s="17" customFormat="1" ht="12" customHeight="1" x14ac:dyDescent="0.2">
      <c r="A89" s="240" t="s">
        <v>79</v>
      </c>
      <c r="B89" s="240"/>
      <c r="C89" s="19">
        <v>733</v>
      </c>
      <c r="D89" s="19">
        <v>677</v>
      </c>
      <c r="E89" s="19">
        <v>336</v>
      </c>
      <c r="F89" s="19">
        <v>341</v>
      </c>
      <c r="G89" s="19">
        <v>56</v>
      </c>
      <c r="H89" s="19">
        <v>31</v>
      </c>
      <c r="I89" s="19">
        <v>25</v>
      </c>
    </row>
    <row r="90" spans="1:9" s="17" customFormat="1" ht="12" customHeight="1" x14ac:dyDescent="0.2">
      <c r="A90" s="240" t="s">
        <v>80</v>
      </c>
      <c r="B90" s="240"/>
      <c r="C90" s="19">
        <v>1909</v>
      </c>
      <c r="D90" s="19">
        <v>1547</v>
      </c>
      <c r="E90" s="19">
        <v>720</v>
      </c>
      <c r="F90" s="19">
        <v>827</v>
      </c>
      <c r="G90" s="19">
        <v>362</v>
      </c>
      <c r="H90" s="19">
        <v>199</v>
      </c>
      <c r="I90" s="19">
        <v>163</v>
      </c>
    </row>
    <row r="91" spans="1:9" s="17" customFormat="1" ht="12" customHeight="1" x14ac:dyDescent="0.2">
      <c r="A91" s="240" t="s">
        <v>81</v>
      </c>
      <c r="B91" s="240"/>
      <c r="C91" s="19">
        <v>6274</v>
      </c>
      <c r="D91" s="19">
        <v>5639</v>
      </c>
      <c r="E91" s="19">
        <v>2765</v>
      </c>
      <c r="F91" s="19">
        <v>2874</v>
      </c>
      <c r="G91" s="19">
        <v>635</v>
      </c>
      <c r="H91" s="19">
        <v>347</v>
      </c>
      <c r="I91" s="19">
        <v>288</v>
      </c>
    </row>
    <row r="92" spans="1:9" s="17" customFormat="1" ht="12" customHeight="1" x14ac:dyDescent="0.2">
      <c r="A92" s="240" t="s">
        <v>82</v>
      </c>
      <c r="B92" s="240"/>
      <c r="C92" s="19">
        <v>120</v>
      </c>
      <c r="D92" s="19">
        <v>96</v>
      </c>
      <c r="E92" s="19">
        <v>42</v>
      </c>
      <c r="F92" s="19">
        <v>54</v>
      </c>
      <c r="G92" s="19">
        <v>24</v>
      </c>
      <c r="H92" s="19">
        <v>12</v>
      </c>
      <c r="I92" s="19">
        <v>12</v>
      </c>
    </row>
    <row r="93" spans="1:9" s="17" customFormat="1" ht="12" customHeight="1" x14ac:dyDescent="0.2">
      <c r="A93" s="240" t="s">
        <v>83</v>
      </c>
      <c r="B93" s="240"/>
      <c r="C93" s="19">
        <v>774</v>
      </c>
      <c r="D93" s="19">
        <v>618</v>
      </c>
      <c r="E93" s="19">
        <v>276</v>
      </c>
      <c r="F93" s="19">
        <v>342</v>
      </c>
      <c r="G93" s="19">
        <v>156</v>
      </c>
      <c r="H93" s="19">
        <v>84</v>
      </c>
      <c r="I93" s="19">
        <v>72</v>
      </c>
    </row>
    <row r="94" spans="1:9" s="17" customFormat="1" ht="12" customHeight="1" x14ac:dyDescent="0.2">
      <c r="A94" s="240" t="s">
        <v>84</v>
      </c>
      <c r="B94" s="240"/>
      <c r="C94" s="19">
        <v>3996</v>
      </c>
      <c r="D94" s="19">
        <v>2926</v>
      </c>
      <c r="E94" s="19">
        <v>1299</v>
      </c>
      <c r="F94" s="19">
        <v>1627</v>
      </c>
      <c r="G94" s="19">
        <v>1070</v>
      </c>
      <c r="H94" s="19">
        <v>562</v>
      </c>
      <c r="I94" s="19">
        <v>508</v>
      </c>
    </row>
    <row r="95" spans="1:9" s="17" customFormat="1" ht="12" customHeight="1" x14ac:dyDescent="0.2">
      <c r="A95" s="240" t="s">
        <v>85</v>
      </c>
      <c r="B95" s="240"/>
      <c r="C95" s="19">
        <v>60</v>
      </c>
      <c r="D95" s="19">
        <v>51</v>
      </c>
      <c r="E95" s="19">
        <v>22</v>
      </c>
      <c r="F95" s="19">
        <v>29</v>
      </c>
      <c r="G95" s="19">
        <v>9</v>
      </c>
      <c r="H95" s="19">
        <v>5</v>
      </c>
      <c r="I95" s="19">
        <v>4</v>
      </c>
    </row>
    <row r="96" spans="1:9" s="17" customFormat="1" ht="12" customHeight="1" x14ac:dyDescent="0.2">
      <c r="A96" s="240" t="s">
        <v>86</v>
      </c>
      <c r="B96" s="240"/>
      <c r="C96" s="19">
        <v>130</v>
      </c>
      <c r="D96" s="19">
        <v>122</v>
      </c>
      <c r="E96" s="19">
        <v>62</v>
      </c>
      <c r="F96" s="19">
        <v>60</v>
      </c>
      <c r="G96" s="19">
        <v>8</v>
      </c>
      <c r="H96" s="19">
        <v>5</v>
      </c>
      <c r="I96" s="19">
        <v>3</v>
      </c>
    </row>
    <row r="97" spans="1:9" s="17" customFormat="1" ht="12" customHeight="1" x14ac:dyDescent="0.2">
      <c r="A97" s="240" t="s">
        <v>87</v>
      </c>
      <c r="B97" s="240"/>
      <c r="C97" s="19">
        <v>4486</v>
      </c>
      <c r="D97" s="19">
        <v>3134</v>
      </c>
      <c r="E97" s="19">
        <v>1457</v>
      </c>
      <c r="F97" s="19">
        <v>1677</v>
      </c>
      <c r="G97" s="19">
        <v>1352</v>
      </c>
      <c r="H97" s="19">
        <v>694</v>
      </c>
      <c r="I97" s="19">
        <v>658</v>
      </c>
    </row>
    <row r="98" spans="1:9" s="17" customFormat="1" ht="12" customHeight="1" x14ac:dyDescent="0.2">
      <c r="A98" s="240" t="s">
        <v>88</v>
      </c>
      <c r="B98" s="240"/>
      <c r="C98" s="19">
        <v>1905</v>
      </c>
      <c r="D98" s="19">
        <v>1696</v>
      </c>
      <c r="E98" s="19">
        <v>772</v>
      </c>
      <c r="F98" s="19">
        <v>924</v>
      </c>
      <c r="G98" s="19">
        <v>209</v>
      </c>
      <c r="H98" s="19">
        <v>113</v>
      </c>
      <c r="I98" s="19">
        <v>96</v>
      </c>
    </row>
    <row r="99" spans="1:9" s="17" customFormat="1" ht="12" customHeight="1" x14ac:dyDescent="0.2">
      <c r="A99" s="240" t="s">
        <v>89</v>
      </c>
      <c r="B99" s="240"/>
      <c r="C99" s="19">
        <v>851</v>
      </c>
      <c r="D99" s="19">
        <v>725</v>
      </c>
      <c r="E99" s="19">
        <v>341</v>
      </c>
      <c r="F99" s="19">
        <v>384</v>
      </c>
      <c r="G99" s="19">
        <v>126</v>
      </c>
      <c r="H99" s="19">
        <v>63</v>
      </c>
      <c r="I99" s="19">
        <v>63</v>
      </c>
    </row>
    <row r="100" spans="1:9" s="17" customFormat="1" ht="12" customHeight="1" x14ac:dyDescent="0.2">
      <c r="A100" s="240" t="s">
        <v>90</v>
      </c>
      <c r="B100" s="240"/>
      <c r="C100" s="19">
        <v>1307</v>
      </c>
      <c r="D100" s="19">
        <v>1113</v>
      </c>
      <c r="E100" s="19">
        <v>546</v>
      </c>
      <c r="F100" s="19">
        <v>567</v>
      </c>
      <c r="G100" s="19">
        <v>194</v>
      </c>
      <c r="H100" s="19">
        <v>107</v>
      </c>
      <c r="I100" s="19">
        <v>87</v>
      </c>
    </row>
    <row r="101" spans="1:9" s="17" customFormat="1" ht="12" customHeight="1" x14ac:dyDescent="0.2">
      <c r="A101" s="240" t="s">
        <v>91</v>
      </c>
      <c r="B101" s="240"/>
      <c r="C101" s="19">
        <v>532</v>
      </c>
      <c r="D101" s="19">
        <v>466</v>
      </c>
      <c r="E101" s="19">
        <v>218</v>
      </c>
      <c r="F101" s="19">
        <v>248</v>
      </c>
      <c r="G101" s="19">
        <v>66</v>
      </c>
      <c r="H101" s="19">
        <v>38</v>
      </c>
      <c r="I101" s="19">
        <v>28</v>
      </c>
    </row>
    <row r="102" spans="1:9" s="17" customFormat="1" ht="12" customHeight="1" x14ac:dyDescent="0.2">
      <c r="A102" s="240" t="s">
        <v>92</v>
      </c>
      <c r="B102" s="240"/>
      <c r="C102" s="19">
        <v>497</v>
      </c>
      <c r="D102" s="19">
        <v>325</v>
      </c>
      <c r="E102" s="19">
        <v>139</v>
      </c>
      <c r="F102" s="19">
        <v>186</v>
      </c>
      <c r="G102" s="19">
        <v>172</v>
      </c>
      <c r="H102" s="19">
        <v>108</v>
      </c>
      <c r="I102" s="19">
        <v>64</v>
      </c>
    </row>
    <row r="103" spans="1:9" s="17" customFormat="1" ht="12" customHeight="1" x14ac:dyDescent="0.2">
      <c r="A103" s="240" t="s">
        <v>93</v>
      </c>
      <c r="B103" s="240"/>
      <c r="C103" s="19">
        <v>1194</v>
      </c>
      <c r="D103" s="19">
        <v>1012</v>
      </c>
      <c r="E103" s="19">
        <v>477</v>
      </c>
      <c r="F103" s="19">
        <v>535</v>
      </c>
      <c r="G103" s="19">
        <v>182</v>
      </c>
      <c r="H103" s="19">
        <v>102</v>
      </c>
      <c r="I103" s="19">
        <v>80</v>
      </c>
    </row>
    <row r="104" spans="1:9" s="17" customFormat="1" ht="12" customHeight="1" x14ac:dyDescent="0.2">
      <c r="A104" s="240" t="s">
        <v>94</v>
      </c>
      <c r="B104" s="240"/>
      <c r="C104" s="19">
        <v>1606</v>
      </c>
      <c r="D104" s="19">
        <v>1016</v>
      </c>
      <c r="E104" s="19">
        <v>464</v>
      </c>
      <c r="F104" s="19">
        <v>552</v>
      </c>
      <c r="G104" s="19">
        <v>590</v>
      </c>
      <c r="H104" s="19">
        <v>311</v>
      </c>
      <c r="I104" s="19">
        <v>279</v>
      </c>
    </row>
    <row r="105" spans="1:9" s="17" customFormat="1" ht="12" customHeight="1" x14ac:dyDescent="0.2">
      <c r="A105" s="240" t="s">
        <v>95</v>
      </c>
      <c r="B105" s="240"/>
      <c r="C105" s="19">
        <v>55060</v>
      </c>
      <c r="D105" s="19">
        <v>34874</v>
      </c>
      <c r="E105" s="19">
        <v>15457</v>
      </c>
      <c r="F105" s="19">
        <v>19417</v>
      </c>
      <c r="G105" s="19">
        <v>20186</v>
      </c>
      <c r="H105" s="19">
        <v>10461</v>
      </c>
      <c r="I105" s="19">
        <v>9725</v>
      </c>
    </row>
    <row r="106" spans="1:9" s="17" customFormat="1" ht="12" customHeight="1" x14ac:dyDescent="0.2">
      <c r="A106" s="240" t="s">
        <v>96</v>
      </c>
      <c r="B106" s="240"/>
      <c r="C106" s="19">
        <v>1467</v>
      </c>
      <c r="D106" s="19">
        <v>1157</v>
      </c>
      <c r="E106" s="19">
        <v>514</v>
      </c>
      <c r="F106" s="19">
        <v>643</v>
      </c>
      <c r="G106" s="19">
        <v>310</v>
      </c>
      <c r="H106" s="19">
        <v>173</v>
      </c>
      <c r="I106" s="19">
        <v>137</v>
      </c>
    </row>
    <row r="107" spans="1:9" s="17" customFormat="1" ht="12" customHeight="1" x14ac:dyDescent="0.2">
      <c r="A107" s="240" t="s">
        <v>97</v>
      </c>
      <c r="B107" s="240"/>
      <c r="C107" s="19">
        <v>1263</v>
      </c>
      <c r="D107" s="19">
        <v>1028</v>
      </c>
      <c r="E107" s="19">
        <v>485</v>
      </c>
      <c r="F107" s="19">
        <v>543</v>
      </c>
      <c r="G107" s="19">
        <v>235</v>
      </c>
      <c r="H107" s="19">
        <v>136</v>
      </c>
      <c r="I107" s="19">
        <v>99</v>
      </c>
    </row>
    <row r="108" spans="1:9" s="17" customFormat="1" ht="12" customHeight="1" x14ac:dyDescent="0.2">
      <c r="A108" s="240" t="s">
        <v>98</v>
      </c>
      <c r="B108" s="240"/>
      <c r="C108" s="19">
        <v>592</v>
      </c>
      <c r="D108" s="19">
        <v>434</v>
      </c>
      <c r="E108" s="19">
        <v>206</v>
      </c>
      <c r="F108" s="19">
        <v>228</v>
      </c>
      <c r="G108" s="19">
        <v>158</v>
      </c>
      <c r="H108" s="19">
        <v>79</v>
      </c>
      <c r="I108" s="19">
        <v>79</v>
      </c>
    </row>
    <row r="109" spans="1:9" s="17" customFormat="1" ht="12" customHeight="1" x14ac:dyDescent="0.2">
      <c r="A109" s="240" t="s">
        <v>99</v>
      </c>
      <c r="B109" s="240"/>
      <c r="C109" s="19">
        <v>5918</v>
      </c>
      <c r="D109" s="19">
        <v>3611</v>
      </c>
      <c r="E109" s="19">
        <v>1563</v>
      </c>
      <c r="F109" s="19">
        <v>2048</v>
      </c>
      <c r="G109" s="19">
        <v>2307</v>
      </c>
      <c r="H109" s="19">
        <v>1152</v>
      </c>
      <c r="I109" s="19">
        <v>1155</v>
      </c>
    </row>
    <row r="110" spans="1:9" s="17" customFormat="1" ht="12" customHeight="1" x14ac:dyDescent="0.2">
      <c r="A110" s="240" t="s">
        <v>100</v>
      </c>
      <c r="B110" s="240"/>
      <c r="C110" s="19">
        <v>1297</v>
      </c>
      <c r="D110" s="19">
        <v>996</v>
      </c>
      <c r="E110" s="19">
        <v>485</v>
      </c>
      <c r="F110" s="19">
        <v>511</v>
      </c>
      <c r="G110" s="19">
        <v>301</v>
      </c>
      <c r="H110" s="19">
        <v>173</v>
      </c>
      <c r="I110" s="19">
        <v>128</v>
      </c>
    </row>
    <row r="111" spans="1:9" s="17" customFormat="1" ht="12" customHeight="1" x14ac:dyDescent="0.2">
      <c r="A111" s="240" t="s">
        <v>101</v>
      </c>
      <c r="B111" s="240"/>
      <c r="C111" s="19">
        <v>1633</v>
      </c>
      <c r="D111" s="19">
        <v>1104</v>
      </c>
      <c r="E111" s="19">
        <v>500</v>
      </c>
      <c r="F111" s="19">
        <v>604</v>
      </c>
      <c r="G111" s="19">
        <v>529</v>
      </c>
      <c r="H111" s="19">
        <v>268</v>
      </c>
      <c r="I111" s="19">
        <v>261</v>
      </c>
    </row>
    <row r="112" spans="1:9" s="17" customFormat="1" ht="12" customHeight="1" x14ac:dyDescent="0.2">
      <c r="A112" s="240" t="s">
        <v>102</v>
      </c>
      <c r="B112" s="240"/>
      <c r="C112" s="19">
        <v>1159</v>
      </c>
      <c r="D112" s="19">
        <v>1025</v>
      </c>
      <c r="E112" s="19">
        <v>498</v>
      </c>
      <c r="F112" s="19">
        <v>527</v>
      </c>
      <c r="G112" s="19">
        <v>134</v>
      </c>
      <c r="H112" s="19">
        <v>68</v>
      </c>
      <c r="I112" s="19">
        <v>66</v>
      </c>
    </row>
    <row r="113" spans="1:9" s="17" customFormat="1" ht="12" customHeight="1" x14ac:dyDescent="0.2">
      <c r="A113" s="240" t="s">
        <v>103</v>
      </c>
      <c r="B113" s="240"/>
      <c r="C113" s="19">
        <v>273</v>
      </c>
      <c r="D113" s="19">
        <v>246</v>
      </c>
      <c r="E113" s="19">
        <v>117</v>
      </c>
      <c r="F113" s="19">
        <v>129</v>
      </c>
      <c r="G113" s="19">
        <v>27</v>
      </c>
      <c r="H113" s="19">
        <v>17</v>
      </c>
      <c r="I113" s="19">
        <v>10</v>
      </c>
    </row>
    <row r="114" spans="1:9" s="17" customFormat="1" ht="12" customHeight="1" x14ac:dyDescent="0.2">
      <c r="A114" s="240" t="s">
        <v>104</v>
      </c>
      <c r="B114" s="240"/>
      <c r="C114" s="19">
        <v>889</v>
      </c>
      <c r="D114" s="19">
        <v>734</v>
      </c>
      <c r="E114" s="19">
        <v>357</v>
      </c>
      <c r="F114" s="19">
        <v>377</v>
      </c>
      <c r="G114" s="19">
        <v>155</v>
      </c>
      <c r="H114" s="19">
        <v>77</v>
      </c>
      <c r="I114" s="19">
        <v>78</v>
      </c>
    </row>
    <row r="115" spans="1:9" s="17" customFormat="1" ht="12" customHeight="1" x14ac:dyDescent="0.2">
      <c r="A115" s="240" t="s">
        <v>105</v>
      </c>
      <c r="B115" s="240"/>
      <c r="C115" s="19">
        <v>746</v>
      </c>
      <c r="D115" s="19">
        <v>499</v>
      </c>
      <c r="E115" s="19">
        <v>229</v>
      </c>
      <c r="F115" s="19">
        <v>270</v>
      </c>
      <c r="G115" s="19">
        <v>247</v>
      </c>
      <c r="H115" s="19">
        <v>125</v>
      </c>
      <c r="I115" s="19">
        <v>122</v>
      </c>
    </row>
    <row r="116" spans="1:9" s="17" customFormat="1" ht="12" customHeight="1" x14ac:dyDescent="0.2">
      <c r="A116" s="240" t="s">
        <v>106</v>
      </c>
      <c r="B116" s="240"/>
      <c r="C116" s="19">
        <v>860</v>
      </c>
      <c r="D116" s="19">
        <v>694</v>
      </c>
      <c r="E116" s="19">
        <v>303</v>
      </c>
      <c r="F116" s="19">
        <v>391</v>
      </c>
      <c r="G116" s="19">
        <v>166</v>
      </c>
      <c r="H116" s="19">
        <v>91</v>
      </c>
      <c r="I116" s="19">
        <v>75</v>
      </c>
    </row>
    <row r="117" spans="1:9" s="17" customFormat="1" ht="12" customHeight="1" x14ac:dyDescent="0.2">
      <c r="A117" s="240" t="s">
        <v>107</v>
      </c>
      <c r="B117" s="240"/>
      <c r="C117" s="19">
        <v>341</v>
      </c>
      <c r="D117" s="19">
        <v>299</v>
      </c>
      <c r="E117" s="19">
        <v>143</v>
      </c>
      <c r="F117" s="19">
        <v>156</v>
      </c>
      <c r="G117" s="19">
        <v>42</v>
      </c>
      <c r="H117" s="19">
        <v>21</v>
      </c>
      <c r="I117" s="19">
        <v>21</v>
      </c>
    </row>
    <row r="118" spans="1:9" s="17" customFormat="1" ht="12" customHeight="1" x14ac:dyDescent="0.2">
      <c r="A118" s="240" t="s">
        <v>108</v>
      </c>
      <c r="B118" s="240"/>
      <c r="C118" s="19">
        <v>823</v>
      </c>
      <c r="D118" s="19">
        <v>747</v>
      </c>
      <c r="E118" s="19">
        <v>338</v>
      </c>
      <c r="F118" s="19">
        <v>409</v>
      </c>
      <c r="G118" s="19">
        <v>76</v>
      </c>
      <c r="H118" s="19">
        <v>43</v>
      </c>
      <c r="I118" s="19">
        <v>33</v>
      </c>
    </row>
    <row r="119" spans="1:9" s="17" customFormat="1" ht="12" customHeight="1" x14ac:dyDescent="0.2">
      <c r="A119" s="240" t="s">
        <v>109</v>
      </c>
      <c r="B119" s="240"/>
      <c r="C119" s="19">
        <v>1367</v>
      </c>
      <c r="D119" s="19">
        <v>1145</v>
      </c>
      <c r="E119" s="19">
        <v>542</v>
      </c>
      <c r="F119" s="19">
        <v>603</v>
      </c>
      <c r="G119" s="19">
        <v>222</v>
      </c>
      <c r="H119" s="19">
        <v>114</v>
      </c>
      <c r="I119" s="19">
        <v>108</v>
      </c>
    </row>
    <row r="120" spans="1:9" s="17" customFormat="1" ht="12" customHeight="1" x14ac:dyDescent="0.2">
      <c r="A120" s="240" t="s">
        <v>110</v>
      </c>
      <c r="B120" s="240"/>
      <c r="C120" s="19">
        <v>3658</v>
      </c>
      <c r="D120" s="19">
        <v>1855</v>
      </c>
      <c r="E120" s="19">
        <v>827</v>
      </c>
      <c r="F120" s="19">
        <v>1028</v>
      </c>
      <c r="G120" s="19">
        <v>1803</v>
      </c>
      <c r="H120" s="19">
        <v>1006</v>
      </c>
      <c r="I120" s="19">
        <v>797</v>
      </c>
    </row>
    <row r="121" spans="1:9" s="17" customFormat="1" ht="12" customHeight="1" x14ac:dyDescent="0.2">
      <c r="A121" s="240" t="s">
        <v>111</v>
      </c>
      <c r="B121" s="240"/>
      <c r="C121" s="19">
        <v>1645</v>
      </c>
      <c r="D121" s="19">
        <v>1435</v>
      </c>
      <c r="E121" s="19">
        <v>695</v>
      </c>
      <c r="F121" s="19">
        <v>740</v>
      </c>
      <c r="G121" s="19">
        <v>210</v>
      </c>
      <c r="H121" s="19">
        <v>111</v>
      </c>
      <c r="I121" s="19">
        <v>99</v>
      </c>
    </row>
    <row r="122" spans="1:9" s="17" customFormat="1" ht="12" customHeight="1" x14ac:dyDescent="0.2">
      <c r="A122" s="240" t="s">
        <v>112</v>
      </c>
      <c r="B122" s="240"/>
      <c r="C122" s="19">
        <v>807</v>
      </c>
      <c r="D122" s="19">
        <v>583</v>
      </c>
      <c r="E122" s="19">
        <v>251</v>
      </c>
      <c r="F122" s="19">
        <v>332</v>
      </c>
      <c r="G122" s="19">
        <v>224</v>
      </c>
      <c r="H122" s="19">
        <v>117</v>
      </c>
      <c r="I122" s="19">
        <v>107</v>
      </c>
    </row>
    <row r="123" spans="1:9" s="17" customFormat="1" ht="12" customHeight="1" x14ac:dyDescent="0.2">
      <c r="A123" s="240" t="s">
        <v>113</v>
      </c>
      <c r="B123" s="240"/>
      <c r="C123" s="19">
        <v>1515</v>
      </c>
      <c r="D123" s="19">
        <v>1217</v>
      </c>
      <c r="E123" s="19">
        <v>586</v>
      </c>
      <c r="F123" s="19">
        <v>631</v>
      </c>
      <c r="G123" s="19">
        <v>298</v>
      </c>
      <c r="H123" s="19">
        <v>159</v>
      </c>
      <c r="I123" s="19">
        <v>139</v>
      </c>
    </row>
    <row r="124" spans="1:9" s="17" customFormat="1" ht="12" customHeight="1" x14ac:dyDescent="0.2">
      <c r="A124" s="240" t="s">
        <v>114</v>
      </c>
      <c r="B124" s="240"/>
      <c r="C124" s="19">
        <v>1306</v>
      </c>
      <c r="D124" s="19">
        <v>1066</v>
      </c>
      <c r="E124" s="19">
        <v>467</v>
      </c>
      <c r="F124" s="19">
        <v>599</v>
      </c>
      <c r="G124" s="19">
        <v>240</v>
      </c>
      <c r="H124" s="19">
        <v>142</v>
      </c>
      <c r="I124" s="19">
        <v>98</v>
      </c>
    </row>
    <row r="125" spans="1:9" s="17" customFormat="1" ht="12" customHeight="1" x14ac:dyDescent="0.2">
      <c r="A125" s="240" t="s">
        <v>115</v>
      </c>
      <c r="B125" s="240"/>
      <c r="C125" s="19">
        <v>1594</v>
      </c>
      <c r="D125" s="19">
        <v>1273</v>
      </c>
      <c r="E125" s="19">
        <v>613</v>
      </c>
      <c r="F125" s="19">
        <v>660</v>
      </c>
      <c r="G125" s="19">
        <v>321</v>
      </c>
      <c r="H125" s="19">
        <v>172</v>
      </c>
      <c r="I125" s="19">
        <v>149</v>
      </c>
    </row>
    <row r="126" spans="1:9" s="17" customFormat="1" ht="12" customHeight="1" x14ac:dyDescent="0.2">
      <c r="A126" s="240" t="s">
        <v>116</v>
      </c>
      <c r="B126" s="240"/>
      <c r="C126" s="19">
        <v>753</v>
      </c>
      <c r="D126" s="19">
        <v>639</v>
      </c>
      <c r="E126" s="19">
        <v>307</v>
      </c>
      <c r="F126" s="19">
        <v>332</v>
      </c>
      <c r="G126" s="19">
        <v>114</v>
      </c>
      <c r="H126" s="19">
        <v>64</v>
      </c>
      <c r="I126" s="19">
        <v>50</v>
      </c>
    </row>
    <row r="127" spans="1:9" s="17" customFormat="1" ht="12" customHeight="1" x14ac:dyDescent="0.2">
      <c r="A127" s="240" t="s">
        <v>117</v>
      </c>
      <c r="B127" s="240"/>
      <c r="C127" s="19">
        <v>2107</v>
      </c>
      <c r="D127" s="19">
        <v>1436</v>
      </c>
      <c r="E127" s="19">
        <v>647</v>
      </c>
      <c r="F127" s="19">
        <v>789</v>
      </c>
      <c r="G127" s="19">
        <v>671</v>
      </c>
      <c r="H127" s="19">
        <v>368</v>
      </c>
      <c r="I127" s="19">
        <v>303</v>
      </c>
    </row>
    <row r="128" spans="1:9" s="17" customFormat="1" ht="12" customHeight="1" x14ac:dyDescent="0.2">
      <c r="A128" s="240" t="s">
        <v>118</v>
      </c>
      <c r="B128" s="240"/>
      <c r="C128" s="19">
        <v>672</v>
      </c>
      <c r="D128" s="19">
        <v>546</v>
      </c>
      <c r="E128" s="19">
        <v>251</v>
      </c>
      <c r="F128" s="19">
        <v>295</v>
      </c>
      <c r="G128" s="19">
        <v>126</v>
      </c>
      <c r="H128" s="19">
        <v>71</v>
      </c>
      <c r="I128" s="19">
        <v>55</v>
      </c>
    </row>
    <row r="129" spans="1:9" s="17" customFormat="1" ht="12" customHeight="1" x14ac:dyDescent="0.2">
      <c r="A129" s="240" t="s">
        <v>119</v>
      </c>
      <c r="B129" s="240"/>
      <c r="C129" s="19">
        <v>596</v>
      </c>
      <c r="D129" s="19">
        <v>422</v>
      </c>
      <c r="E129" s="19">
        <v>208</v>
      </c>
      <c r="F129" s="19">
        <v>214</v>
      </c>
      <c r="G129" s="19">
        <v>174</v>
      </c>
      <c r="H129" s="19">
        <v>128</v>
      </c>
      <c r="I129" s="19">
        <v>46</v>
      </c>
    </row>
    <row r="130" spans="1:9" s="17" customFormat="1" ht="12" customHeight="1" x14ac:dyDescent="0.2">
      <c r="A130" s="240" t="s">
        <v>120</v>
      </c>
      <c r="B130" s="240"/>
      <c r="C130" s="19">
        <v>1848</v>
      </c>
      <c r="D130" s="19">
        <v>1669</v>
      </c>
      <c r="E130" s="19">
        <v>797</v>
      </c>
      <c r="F130" s="19">
        <v>872</v>
      </c>
      <c r="G130" s="19">
        <v>179</v>
      </c>
      <c r="H130" s="19">
        <v>107</v>
      </c>
      <c r="I130" s="19">
        <v>72</v>
      </c>
    </row>
    <row r="131" spans="1:9" s="17" customFormat="1" ht="12" customHeight="1" x14ac:dyDescent="0.2">
      <c r="A131" s="240" t="s">
        <v>121</v>
      </c>
      <c r="B131" s="240"/>
      <c r="C131" s="19">
        <v>1752</v>
      </c>
      <c r="D131" s="19">
        <v>1172</v>
      </c>
      <c r="E131" s="19">
        <v>522</v>
      </c>
      <c r="F131" s="19">
        <v>650</v>
      </c>
      <c r="G131" s="19">
        <v>580</v>
      </c>
      <c r="H131" s="19">
        <v>276</v>
      </c>
      <c r="I131" s="19">
        <v>304</v>
      </c>
    </row>
    <row r="132" spans="1:9" s="17" customFormat="1" ht="12" customHeight="1" x14ac:dyDescent="0.2">
      <c r="A132" s="240" t="s">
        <v>122</v>
      </c>
      <c r="B132" s="240"/>
      <c r="C132" s="19">
        <v>2991</v>
      </c>
      <c r="D132" s="19">
        <v>2111</v>
      </c>
      <c r="E132" s="19">
        <v>982</v>
      </c>
      <c r="F132" s="19">
        <v>1129</v>
      </c>
      <c r="G132" s="19">
        <v>880</v>
      </c>
      <c r="H132" s="19">
        <v>472</v>
      </c>
      <c r="I132" s="19">
        <v>408</v>
      </c>
    </row>
    <row r="133" spans="1:9" s="17" customFormat="1" ht="12" customHeight="1" x14ac:dyDescent="0.2">
      <c r="A133" s="240" t="s">
        <v>123</v>
      </c>
      <c r="B133" s="240"/>
      <c r="C133" s="19">
        <v>619</v>
      </c>
      <c r="D133" s="19">
        <v>570</v>
      </c>
      <c r="E133" s="19">
        <v>278</v>
      </c>
      <c r="F133" s="19">
        <v>292</v>
      </c>
      <c r="G133" s="19">
        <v>49</v>
      </c>
      <c r="H133" s="19">
        <v>26</v>
      </c>
      <c r="I133" s="19">
        <v>23</v>
      </c>
    </row>
    <row r="134" spans="1:9" s="17" customFormat="1" ht="12" customHeight="1" x14ac:dyDescent="0.2">
      <c r="A134" s="240" t="s">
        <v>124</v>
      </c>
      <c r="B134" s="240"/>
      <c r="C134" s="19">
        <v>560</v>
      </c>
      <c r="D134" s="19">
        <v>456</v>
      </c>
      <c r="E134" s="19">
        <v>229</v>
      </c>
      <c r="F134" s="19">
        <v>227</v>
      </c>
      <c r="G134" s="19">
        <v>104</v>
      </c>
      <c r="H134" s="19">
        <v>56</v>
      </c>
      <c r="I134" s="19">
        <v>48</v>
      </c>
    </row>
    <row r="135" spans="1:9" s="17" customFormat="1" ht="12" customHeight="1" x14ac:dyDescent="0.2">
      <c r="A135" s="240" t="s">
        <v>125</v>
      </c>
      <c r="B135" s="240"/>
      <c r="C135" s="19">
        <v>1950</v>
      </c>
      <c r="D135" s="19">
        <v>1467</v>
      </c>
      <c r="E135" s="19">
        <v>669</v>
      </c>
      <c r="F135" s="19">
        <v>798</v>
      </c>
      <c r="G135" s="19">
        <v>483</v>
      </c>
      <c r="H135" s="19">
        <v>281</v>
      </c>
      <c r="I135" s="19">
        <v>202</v>
      </c>
    </row>
    <row r="136" spans="1:9" s="17" customFormat="1" ht="12" customHeight="1" x14ac:dyDescent="0.2">
      <c r="A136" s="244" t="s">
        <v>126</v>
      </c>
      <c r="B136" s="244"/>
      <c r="C136" s="25">
        <v>338</v>
      </c>
      <c r="D136" s="25">
        <v>214</v>
      </c>
      <c r="E136" s="25">
        <v>102</v>
      </c>
      <c r="F136" s="25">
        <v>112</v>
      </c>
      <c r="G136" s="25">
        <v>124</v>
      </c>
      <c r="H136" s="25">
        <v>72</v>
      </c>
      <c r="I136" s="25">
        <v>52</v>
      </c>
    </row>
    <row r="137" spans="1:9" s="17" customFormat="1" ht="12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</row>
    <row r="138" spans="1:9" s="17" customFormat="1" ht="12" customHeight="1" x14ac:dyDescent="0.2">
      <c r="A138" s="243" t="s">
        <v>127</v>
      </c>
      <c r="B138" s="243"/>
      <c r="C138" s="16">
        <f t="shared" ref="C138:I138" si="44">SUM(C139:C175)</f>
        <v>62199</v>
      </c>
      <c r="D138" s="16">
        <f t="shared" si="44"/>
        <v>47664</v>
      </c>
      <c r="E138" s="16">
        <f t="shared" si="44"/>
        <v>21828</v>
      </c>
      <c r="F138" s="16">
        <f t="shared" si="44"/>
        <v>25836</v>
      </c>
      <c r="G138" s="16">
        <f t="shared" si="44"/>
        <v>14535</v>
      </c>
      <c r="H138" s="16">
        <f t="shared" si="44"/>
        <v>7688</v>
      </c>
      <c r="I138" s="16">
        <f t="shared" si="44"/>
        <v>6847</v>
      </c>
    </row>
    <row r="139" spans="1:9" s="17" customFormat="1" ht="12" customHeight="1" x14ac:dyDescent="0.2">
      <c r="A139" s="240" t="s">
        <v>128</v>
      </c>
      <c r="B139" s="240"/>
      <c r="C139" s="19">
        <v>5488</v>
      </c>
      <c r="D139" s="19">
        <v>3978</v>
      </c>
      <c r="E139" s="19">
        <v>1776</v>
      </c>
      <c r="F139" s="19">
        <v>2202</v>
      </c>
      <c r="G139" s="19">
        <v>1510</v>
      </c>
      <c r="H139" s="19">
        <v>779</v>
      </c>
      <c r="I139" s="19">
        <v>731</v>
      </c>
    </row>
    <row r="140" spans="1:9" s="17" customFormat="1" ht="12" customHeight="1" x14ac:dyDescent="0.2">
      <c r="A140" s="240" t="s">
        <v>129</v>
      </c>
      <c r="B140" s="240"/>
      <c r="C140" s="19">
        <v>208</v>
      </c>
      <c r="D140" s="19">
        <v>198</v>
      </c>
      <c r="E140" s="19">
        <v>97</v>
      </c>
      <c r="F140" s="19">
        <v>101</v>
      </c>
      <c r="G140" s="19">
        <v>10</v>
      </c>
      <c r="H140" s="19">
        <v>4</v>
      </c>
      <c r="I140" s="19">
        <v>6</v>
      </c>
    </row>
    <row r="141" spans="1:9" s="17" customFormat="1" ht="12" customHeight="1" x14ac:dyDescent="0.2">
      <c r="A141" s="240" t="s">
        <v>130</v>
      </c>
      <c r="B141" s="240"/>
      <c r="C141" s="19">
        <v>563</v>
      </c>
      <c r="D141" s="19">
        <v>451</v>
      </c>
      <c r="E141" s="19">
        <v>216</v>
      </c>
      <c r="F141" s="19">
        <v>235</v>
      </c>
      <c r="G141" s="19">
        <v>112</v>
      </c>
      <c r="H141" s="19">
        <v>55</v>
      </c>
      <c r="I141" s="19">
        <v>57</v>
      </c>
    </row>
    <row r="142" spans="1:9" s="17" customFormat="1" ht="12" customHeight="1" x14ac:dyDescent="0.2">
      <c r="A142" s="240" t="s">
        <v>131</v>
      </c>
      <c r="B142" s="240"/>
      <c r="C142" s="19">
        <v>1847</v>
      </c>
      <c r="D142" s="19">
        <v>1510</v>
      </c>
      <c r="E142" s="19">
        <v>710</v>
      </c>
      <c r="F142" s="19">
        <v>800</v>
      </c>
      <c r="G142" s="19">
        <v>337</v>
      </c>
      <c r="H142" s="19">
        <v>178</v>
      </c>
      <c r="I142" s="19">
        <v>159</v>
      </c>
    </row>
    <row r="143" spans="1:9" s="17" customFormat="1" ht="12" customHeight="1" x14ac:dyDescent="0.2">
      <c r="A143" s="240" t="s">
        <v>132</v>
      </c>
      <c r="B143" s="240"/>
      <c r="C143" s="19">
        <v>118</v>
      </c>
      <c r="D143" s="19">
        <v>105</v>
      </c>
      <c r="E143" s="19">
        <v>52</v>
      </c>
      <c r="F143" s="19">
        <v>53</v>
      </c>
      <c r="G143" s="19">
        <v>13</v>
      </c>
      <c r="H143" s="19">
        <v>8</v>
      </c>
      <c r="I143" s="19">
        <v>5</v>
      </c>
    </row>
    <row r="144" spans="1:9" s="17" customFormat="1" ht="12" customHeight="1" x14ac:dyDescent="0.2">
      <c r="A144" s="240" t="s">
        <v>133</v>
      </c>
      <c r="B144" s="240"/>
      <c r="C144" s="19">
        <v>719</v>
      </c>
      <c r="D144" s="19">
        <v>671</v>
      </c>
      <c r="E144" s="19">
        <v>317</v>
      </c>
      <c r="F144" s="19">
        <v>354</v>
      </c>
      <c r="G144" s="19">
        <v>48</v>
      </c>
      <c r="H144" s="19">
        <v>19</v>
      </c>
      <c r="I144" s="19">
        <v>29</v>
      </c>
    </row>
    <row r="145" spans="1:9" s="17" customFormat="1" ht="12" customHeight="1" x14ac:dyDescent="0.2">
      <c r="A145" s="240" t="s">
        <v>134</v>
      </c>
      <c r="B145" s="240"/>
      <c r="C145" s="19">
        <v>1142</v>
      </c>
      <c r="D145" s="19">
        <v>1023</v>
      </c>
      <c r="E145" s="19">
        <v>453</v>
      </c>
      <c r="F145" s="19">
        <v>570</v>
      </c>
      <c r="G145" s="19">
        <v>119</v>
      </c>
      <c r="H145" s="19">
        <v>65</v>
      </c>
      <c r="I145" s="19">
        <v>54</v>
      </c>
    </row>
    <row r="146" spans="1:9" s="17" customFormat="1" ht="12" customHeight="1" x14ac:dyDescent="0.2">
      <c r="A146" s="240" t="s">
        <v>135</v>
      </c>
      <c r="B146" s="240"/>
      <c r="C146" s="19">
        <v>846</v>
      </c>
      <c r="D146" s="19">
        <v>619</v>
      </c>
      <c r="E146" s="19">
        <v>281</v>
      </c>
      <c r="F146" s="19">
        <v>338</v>
      </c>
      <c r="G146" s="19">
        <v>227</v>
      </c>
      <c r="H146" s="19">
        <v>116</v>
      </c>
      <c r="I146" s="19">
        <v>111</v>
      </c>
    </row>
    <row r="147" spans="1:9" s="17" customFormat="1" ht="12" customHeight="1" x14ac:dyDescent="0.2">
      <c r="A147" s="240" t="s">
        <v>136</v>
      </c>
      <c r="B147" s="240"/>
      <c r="C147" s="19">
        <v>15</v>
      </c>
      <c r="D147" s="19">
        <v>14</v>
      </c>
      <c r="E147" s="19">
        <v>7</v>
      </c>
      <c r="F147" s="19">
        <v>7</v>
      </c>
      <c r="G147" s="19">
        <v>1</v>
      </c>
      <c r="H147" s="19">
        <v>1</v>
      </c>
      <c r="I147" s="19">
        <v>0</v>
      </c>
    </row>
    <row r="148" spans="1:9" s="17" customFormat="1" ht="12" customHeight="1" x14ac:dyDescent="0.2">
      <c r="A148" s="240" t="s">
        <v>137</v>
      </c>
      <c r="B148" s="240"/>
      <c r="C148" s="19">
        <v>2863</v>
      </c>
      <c r="D148" s="19">
        <v>2463</v>
      </c>
      <c r="E148" s="19">
        <v>1194</v>
      </c>
      <c r="F148" s="19">
        <v>1269</v>
      </c>
      <c r="G148" s="19">
        <v>400</v>
      </c>
      <c r="H148" s="19">
        <v>227</v>
      </c>
      <c r="I148" s="19">
        <v>173</v>
      </c>
    </row>
    <row r="149" spans="1:9" s="17" customFormat="1" ht="12" customHeight="1" x14ac:dyDescent="0.2">
      <c r="A149" s="240" t="s">
        <v>138</v>
      </c>
      <c r="B149" s="240"/>
      <c r="C149" s="19">
        <v>113</v>
      </c>
      <c r="D149" s="19">
        <v>109</v>
      </c>
      <c r="E149" s="19">
        <v>60</v>
      </c>
      <c r="F149" s="19">
        <v>49</v>
      </c>
      <c r="G149" s="19">
        <v>4</v>
      </c>
      <c r="H149" s="19">
        <v>3</v>
      </c>
      <c r="I149" s="19">
        <v>1</v>
      </c>
    </row>
    <row r="150" spans="1:9" s="17" customFormat="1" ht="12" customHeight="1" x14ac:dyDescent="0.2">
      <c r="A150" s="240" t="s">
        <v>139</v>
      </c>
      <c r="B150" s="240"/>
      <c r="C150" s="19">
        <v>305</v>
      </c>
      <c r="D150" s="19">
        <v>257</v>
      </c>
      <c r="E150" s="19">
        <v>123</v>
      </c>
      <c r="F150" s="19">
        <v>134</v>
      </c>
      <c r="G150" s="19">
        <v>48</v>
      </c>
      <c r="H150" s="19">
        <v>28</v>
      </c>
      <c r="I150" s="19">
        <v>20</v>
      </c>
    </row>
    <row r="151" spans="1:9" s="17" customFormat="1" ht="12" customHeight="1" x14ac:dyDescent="0.2">
      <c r="A151" s="240" t="s">
        <v>140</v>
      </c>
      <c r="B151" s="240"/>
      <c r="C151" s="19">
        <v>4398</v>
      </c>
      <c r="D151" s="19">
        <v>3660</v>
      </c>
      <c r="E151" s="19">
        <v>1725</v>
      </c>
      <c r="F151" s="19">
        <v>1935</v>
      </c>
      <c r="G151" s="19">
        <v>738</v>
      </c>
      <c r="H151" s="19">
        <v>406</v>
      </c>
      <c r="I151" s="19">
        <v>332</v>
      </c>
    </row>
    <row r="152" spans="1:9" s="17" customFormat="1" ht="12" customHeight="1" x14ac:dyDescent="0.2">
      <c r="A152" s="240" t="s">
        <v>141</v>
      </c>
      <c r="B152" s="240"/>
      <c r="C152" s="19">
        <v>30</v>
      </c>
      <c r="D152" s="19">
        <v>30</v>
      </c>
      <c r="E152" s="19">
        <v>15</v>
      </c>
      <c r="F152" s="19">
        <v>15</v>
      </c>
      <c r="G152" s="19">
        <v>0</v>
      </c>
      <c r="H152" s="19">
        <v>0</v>
      </c>
      <c r="I152" s="19">
        <v>0</v>
      </c>
    </row>
    <row r="153" spans="1:9" s="17" customFormat="1" ht="12" customHeight="1" x14ac:dyDescent="0.2">
      <c r="A153" s="240" t="s">
        <v>142</v>
      </c>
      <c r="B153" s="240"/>
      <c r="C153" s="19">
        <v>43</v>
      </c>
      <c r="D153" s="19">
        <v>40</v>
      </c>
      <c r="E153" s="19">
        <v>24</v>
      </c>
      <c r="F153" s="19">
        <v>16</v>
      </c>
      <c r="G153" s="19">
        <v>3</v>
      </c>
      <c r="H153" s="19">
        <v>1</v>
      </c>
      <c r="I153" s="19">
        <v>2</v>
      </c>
    </row>
    <row r="154" spans="1:9" s="17" customFormat="1" ht="12" customHeight="1" x14ac:dyDescent="0.2">
      <c r="A154" s="240" t="s">
        <v>143</v>
      </c>
      <c r="B154" s="240"/>
      <c r="C154" s="19">
        <v>351</v>
      </c>
      <c r="D154" s="19">
        <v>311</v>
      </c>
      <c r="E154" s="19">
        <v>148</v>
      </c>
      <c r="F154" s="19">
        <v>163</v>
      </c>
      <c r="G154" s="19">
        <v>40</v>
      </c>
      <c r="H154" s="19">
        <v>23</v>
      </c>
      <c r="I154" s="19">
        <v>17</v>
      </c>
    </row>
    <row r="155" spans="1:9" s="17" customFormat="1" ht="12" customHeight="1" x14ac:dyDescent="0.2">
      <c r="A155" s="240" t="s">
        <v>144</v>
      </c>
      <c r="B155" s="240"/>
      <c r="C155" s="19">
        <v>1226</v>
      </c>
      <c r="D155" s="19">
        <v>928</v>
      </c>
      <c r="E155" s="19">
        <v>439</v>
      </c>
      <c r="F155" s="19">
        <v>489</v>
      </c>
      <c r="G155" s="19">
        <v>298</v>
      </c>
      <c r="H155" s="19">
        <v>170</v>
      </c>
      <c r="I155" s="19">
        <v>128</v>
      </c>
    </row>
    <row r="156" spans="1:9" s="17" customFormat="1" ht="12" customHeight="1" x14ac:dyDescent="0.2">
      <c r="A156" s="240" t="s">
        <v>145</v>
      </c>
      <c r="B156" s="240"/>
      <c r="C156" s="19">
        <v>15185</v>
      </c>
      <c r="D156" s="19">
        <v>10075</v>
      </c>
      <c r="E156" s="19">
        <v>4421</v>
      </c>
      <c r="F156" s="19">
        <v>5654</v>
      </c>
      <c r="G156" s="19">
        <v>5110</v>
      </c>
      <c r="H156" s="19">
        <v>2636</v>
      </c>
      <c r="I156" s="19">
        <v>2474</v>
      </c>
    </row>
    <row r="157" spans="1:9" s="17" customFormat="1" ht="12" customHeight="1" x14ac:dyDescent="0.2">
      <c r="A157" s="240" t="s">
        <v>146</v>
      </c>
      <c r="B157" s="240"/>
      <c r="C157" s="19">
        <v>6452</v>
      </c>
      <c r="D157" s="19">
        <v>5099</v>
      </c>
      <c r="E157" s="19">
        <v>2424</v>
      </c>
      <c r="F157" s="19">
        <v>2675</v>
      </c>
      <c r="G157" s="19">
        <v>1353</v>
      </c>
      <c r="H157" s="19">
        <v>747</v>
      </c>
      <c r="I157" s="19">
        <v>606</v>
      </c>
    </row>
    <row r="158" spans="1:9" s="17" customFormat="1" ht="12" customHeight="1" x14ac:dyDescent="0.2">
      <c r="A158" s="240" t="s">
        <v>147</v>
      </c>
      <c r="B158" s="240"/>
      <c r="C158" s="19">
        <v>1688</v>
      </c>
      <c r="D158" s="19">
        <v>1310</v>
      </c>
      <c r="E158" s="19">
        <v>598</v>
      </c>
      <c r="F158" s="19">
        <v>712</v>
      </c>
      <c r="G158" s="19">
        <v>378</v>
      </c>
      <c r="H158" s="19">
        <v>212</v>
      </c>
      <c r="I158" s="19">
        <v>166</v>
      </c>
    </row>
    <row r="159" spans="1:9" s="17" customFormat="1" ht="12" customHeight="1" x14ac:dyDescent="0.2">
      <c r="A159" s="240" t="s">
        <v>148</v>
      </c>
      <c r="B159" s="240"/>
      <c r="C159" s="19">
        <v>218</v>
      </c>
      <c r="D159" s="19">
        <v>200</v>
      </c>
      <c r="E159" s="19">
        <v>96</v>
      </c>
      <c r="F159" s="19">
        <v>104</v>
      </c>
      <c r="G159" s="19">
        <v>18</v>
      </c>
      <c r="H159" s="19">
        <v>13</v>
      </c>
      <c r="I159" s="19">
        <v>5</v>
      </c>
    </row>
    <row r="160" spans="1:9" s="17" customFormat="1" ht="12" customHeight="1" x14ac:dyDescent="0.2">
      <c r="A160" s="240" t="s">
        <v>149</v>
      </c>
      <c r="B160" s="240"/>
      <c r="C160" s="19">
        <v>6966</v>
      </c>
      <c r="D160" s="19">
        <v>5508</v>
      </c>
      <c r="E160" s="19">
        <v>2442</v>
      </c>
      <c r="F160" s="19">
        <v>3066</v>
      </c>
      <c r="G160" s="19">
        <v>1458</v>
      </c>
      <c r="H160" s="19">
        <v>758</v>
      </c>
      <c r="I160" s="19">
        <v>700</v>
      </c>
    </row>
    <row r="161" spans="1:9" s="17" customFormat="1" ht="12" customHeight="1" x14ac:dyDescent="0.2">
      <c r="A161" s="240" t="s">
        <v>150</v>
      </c>
      <c r="B161" s="240"/>
      <c r="C161" s="19">
        <v>59</v>
      </c>
      <c r="D161" s="19">
        <v>54</v>
      </c>
      <c r="E161" s="19">
        <v>30</v>
      </c>
      <c r="F161" s="19">
        <v>24</v>
      </c>
      <c r="G161" s="19">
        <v>5</v>
      </c>
      <c r="H161" s="19">
        <v>2</v>
      </c>
      <c r="I161" s="19">
        <v>3</v>
      </c>
    </row>
    <row r="162" spans="1:9" s="17" customFormat="1" ht="12" customHeight="1" x14ac:dyDescent="0.2">
      <c r="A162" s="240" t="s">
        <v>151</v>
      </c>
      <c r="B162" s="240"/>
      <c r="C162" s="19">
        <v>2799</v>
      </c>
      <c r="D162" s="19">
        <v>2074</v>
      </c>
      <c r="E162" s="19">
        <v>903</v>
      </c>
      <c r="F162" s="19">
        <v>1171</v>
      </c>
      <c r="G162" s="19">
        <v>725</v>
      </c>
      <c r="H162" s="19">
        <v>378</v>
      </c>
      <c r="I162" s="19">
        <v>347</v>
      </c>
    </row>
    <row r="163" spans="1:9" s="17" customFormat="1" ht="12" customHeight="1" x14ac:dyDescent="0.2">
      <c r="A163" s="240" t="s">
        <v>152</v>
      </c>
      <c r="B163" s="240"/>
      <c r="C163" s="19">
        <v>295</v>
      </c>
      <c r="D163" s="19">
        <v>279</v>
      </c>
      <c r="E163" s="19">
        <v>134</v>
      </c>
      <c r="F163" s="19">
        <v>145</v>
      </c>
      <c r="G163" s="19">
        <v>16</v>
      </c>
      <c r="H163" s="19">
        <v>6</v>
      </c>
      <c r="I163" s="19">
        <v>10</v>
      </c>
    </row>
    <row r="164" spans="1:9" s="17" customFormat="1" ht="12" customHeight="1" x14ac:dyDescent="0.2">
      <c r="A164" s="240" t="s">
        <v>153</v>
      </c>
      <c r="B164" s="240"/>
      <c r="C164" s="19">
        <v>768</v>
      </c>
      <c r="D164" s="19">
        <v>625</v>
      </c>
      <c r="E164" s="19">
        <v>292</v>
      </c>
      <c r="F164" s="19">
        <v>333</v>
      </c>
      <c r="G164" s="19">
        <v>143</v>
      </c>
      <c r="H164" s="19">
        <v>68</v>
      </c>
      <c r="I164" s="19">
        <v>75</v>
      </c>
    </row>
    <row r="165" spans="1:9" s="17" customFormat="1" ht="12" customHeight="1" x14ac:dyDescent="0.2">
      <c r="A165" s="240" t="s">
        <v>154</v>
      </c>
      <c r="B165" s="240"/>
      <c r="C165" s="19">
        <v>392</v>
      </c>
      <c r="D165" s="19">
        <v>342</v>
      </c>
      <c r="E165" s="19">
        <v>156</v>
      </c>
      <c r="F165" s="19">
        <v>186</v>
      </c>
      <c r="G165" s="19">
        <v>50</v>
      </c>
      <c r="H165" s="19">
        <v>31</v>
      </c>
      <c r="I165" s="19">
        <v>19</v>
      </c>
    </row>
    <row r="166" spans="1:9" s="17" customFormat="1" ht="12" customHeight="1" x14ac:dyDescent="0.2">
      <c r="A166" s="240" t="s">
        <v>155</v>
      </c>
      <c r="B166" s="240"/>
      <c r="C166" s="19">
        <v>676</v>
      </c>
      <c r="D166" s="19">
        <v>509</v>
      </c>
      <c r="E166" s="19">
        <v>253</v>
      </c>
      <c r="F166" s="19">
        <v>256</v>
      </c>
      <c r="G166" s="19">
        <v>167</v>
      </c>
      <c r="H166" s="19">
        <v>89</v>
      </c>
      <c r="I166" s="19">
        <v>78</v>
      </c>
    </row>
    <row r="167" spans="1:9" s="17" customFormat="1" ht="12" customHeight="1" x14ac:dyDescent="0.2">
      <c r="A167" s="240" t="s">
        <v>156</v>
      </c>
      <c r="B167" s="240"/>
      <c r="C167" s="19">
        <v>698</v>
      </c>
      <c r="D167" s="19">
        <v>586</v>
      </c>
      <c r="E167" s="19">
        <v>276</v>
      </c>
      <c r="F167" s="19">
        <v>310</v>
      </c>
      <c r="G167" s="19">
        <v>112</v>
      </c>
      <c r="H167" s="19">
        <v>60</v>
      </c>
      <c r="I167" s="19">
        <v>52</v>
      </c>
    </row>
    <row r="168" spans="1:9" s="17" customFormat="1" ht="12" customHeight="1" x14ac:dyDescent="0.2">
      <c r="A168" s="240" t="s">
        <v>157</v>
      </c>
      <c r="B168" s="240"/>
      <c r="C168" s="19">
        <v>137</v>
      </c>
      <c r="D168" s="19">
        <v>117</v>
      </c>
      <c r="E168" s="19">
        <v>50</v>
      </c>
      <c r="F168" s="19">
        <v>67</v>
      </c>
      <c r="G168" s="19">
        <v>20</v>
      </c>
      <c r="H168" s="19">
        <v>14</v>
      </c>
      <c r="I168" s="19">
        <v>6</v>
      </c>
    </row>
    <row r="169" spans="1:9" s="17" customFormat="1" ht="12" customHeight="1" x14ac:dyDescent="0.2">
      <c r="A169" s="240" t="s">
        <v>158</v>
      </c>
      <c r="B169" s="240"/>
      <c r="C169" s="19">
        <v>89</v>
      </c>
      <c r="D169" s="19">
        <v>84</v>
      </c>
      <c r="E169" s="19">
        <v>43</v>
      </c>
      <c r="F169" s="19">
        <v>41</v>
      </c>
      <c r="G169" s="19">
        <v>5</v>
      </c>
      <c r="H169" s="19">
        <v>1</v>
      </c>
      <c r="I169" s="19">
        <v>4</v>
      </c>
    </row>
    <row r="170" spans="1:9" s="17" customFormat="1" ht="12" customHeight="1" x14ac:dyDescent="0.2">
      <c r="A170" s="240" t="s">
        <v>159</v>
      </c>
      <c r="B170" s="240"/>
      <c r="C170" s="19">
        <v>743</v>
      </c>
      <c r="D170" s="19">
        <v>645</v>
      </c>
      <c r="E170" s="19">
        <v>295</v>
      </c>
      <c r="F170" s="19">
        <v>350</v>
      </c>
      <c r="G170" s="19">
        <v>98</v>
      </c>
      <c r="H170" s="19">
        <v>66</v>
      </c>
      <c r="I170" s="19">
        <v>32</v>
      </c>
    </row>
    <row r="171" spans="1:9" s="17" customFormat="1" ht="12" customHeight="1" x14ac:dyDescent="0.2">
      <c r="A171" s="240" t="s">
        <v>160</v>
      </c>
      <c r="B171" s="240"/>
      <c r="C171" s="19">
        <v>2617</v>
      </c>
      <c r="D171" s="19">
        <v>1941</v>
      </c>
      <c r="E171" s="19">
        <v>906</v>
      </c>
      <c r="F171" s="19">
        <v>1035</v>
      </c>
      <c r="G171" s="19">
        <v>676</v>
      </c>
      <c r="H171" s="19">
        <v>357</v>
      </c>
      <c r="I171" s="19">
        <v>319</v>
      </c>
    </row>
    <row r="172" spans="1:9" s="17" customFormat="1" ht="12" customHeight="1" x14ac:dyDescent="0.2">
      <c r="A172" s="240" t="s">
        <v>161</v>
      </c>
      <c r="B172" s="240"/>
      <c r="C172" s="19">
        <v>62</v>
      </c>
      <c r="D172" s="19">
        <v>57</v>
      </c>
      <c r="E172" s="19">
        <v>24</v>
      </c>
      <c r="F172" s="19">
        <v>33</v>
      </c>
      <c r="G172" s="19">
        <v>5</v>
      </c>
      <c r="H172" s="19">
        <v>5</v>
      </c>
      <c r="I172" s="19">
        <v>0</v>
      </c>
    </row>
    <row r="173" spans="1:9" s="17" customFormat="1" ht="12" customHeight="1" x14ac:dyDescent="0.2">
      <c r="A173" s="240" t="s">
        <v>162</v>
      </c>
      <c r="B173" s="240"/>
      <c r="C173" s="19">
        <v>1114</v>
      </c>
      <c r="D173" s="19">
        <v>953</v>
      </c>
      <c r="E173" s="19">
        <v>453</v>
      </c>
      <c r="F173" s="19">
        <v>500</v>
      </c>
      <c r="G173" s="19">
        <v>161</v>
      </c>
      <c r="H173" s="19">
        <v>92</v>
      </c>
      <c r="I173" s="19">
        <v>69</v>
      </c>
    </row>
    <row r="174" spans="1:9" s="17" customFormat="1" ht="12" customHeight="1" x14ac:dyDescent="0.2">
      <c r="A174" s="240" t="s">
        <v>163</v>
      </c>
      <c r="B174" s="240"/>
      <c r="C174" s="19">
        <v>679</v>
      </c>
      <c r="D174" s="19">
        <v>565</v>
      </c>
      <c r="E174" s="19">
        <v>262</v>
      </c>
      <c r="F174" s="19">
        <v>303</v>
      </c>
      <c r="G174" s="19">
        <v>114</v>
      </c>
      <c r="H174" s="19">
        <v>64</v>
      </c>
      <c r="I174" s="19">
        <v>50</v>
      </c>
    </row>
    <row r="175" spans="1:9" s="17" customFormat="1" ht="12" customHeight="1" x14ac:dyDescent="0.2">
      <c r="A175" s="242" t="s">
        <v>164</v>
      </c>
      <c r="B175" s="242"/>
      <c r="C175" s="25">
        <v>287</v>
      </c>
      <c r="D175" s="25">
        <v>274</v>
      </c>
      <c r="E175" s="25">
        <v>133</v>
      </c>
      <c r="F175" s="25">
        <v>141</v>
      </c>
      <c r="G175" s="25">
        <v>13</v>
      </c>
      <c r="H175" s="25">
        <v>6</v>
      </c>
      <c r="I175" s="25">
        <v>7</v>
      </c>
    </row>
    <row r="176" spans="1:9" s="17" customFormat="1" ht="12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</row>
    <row r="177" spans="1:9" s="17" customFormat="1" ht="12" customHeight="1" x14ac:dyDescent="0.2">
      <c r="A177" s="243" t="s">
        <v>165</v>
      </c>
      <c r="B177" s="243"/>
      <c r="C177" s="16">
        <f t="shared" ref="C177:I177" si="45">SUM(C178:C185)</f>
        <v>5871</v>
      </c>
      <c r="D177" s="16">
        <f t="shared" si="45"/>
        <v>5263</v>
      </c>
      <c r="E177" s="16">
        <f t="shared" si="45"/>
        <v>2532</v>
      </c>
      <c r="F177" s="16">
        <f t="shared" si="45"/>
        <v>2731</v>
      </c>
      <c r="G177" s="16">
        <f t="shared" si="45"/>
        <v>608</v>
      </c>
      <c r="H177" s="16">
        <f t="shared" si="45"/>
        <v>356</v>
      </c>
      <c r="I177" s="16">
        <f t="shared" si="45"/>
        <v>252</v>
      </c>
    </row>
    <row r="178" spans="1:9" s="17" customFormat="1" ht="12" customHeight="1" x14ac:dyDescent="0.2">
      <c r="A178" s="240" t="s">
        <v>166</v>
      </c>
      <c r="B178" s="240"/>
      <c r="C178" s="19">
        <v>1412</v>
      </c>
      <c r="D178" s="19">
        <v>1286</v>
      </c>
      <c r="E178" s="19">
        <v>608</v>
      </c>
      <c r="F178" s="19">
        <v>678</v>
      </c>
      <c r="G178" s="19">
        <v>126</v>
      </c>
      <c r="H178" s="19">
        <v>62</v>
      </c>
      <c r="I178" s="19">
        <v>64</v>
      </c>
    </row>
    <row r="179" spans="1:9" s="17" customFormat="1" ht="12" customHeight="1" x14ac:dyDescent="0.2">
      <c r="A179" s="240" t="s">
        <v>167</v>
      </c>
      <c r="B179" s="240"/>
      <c r="C179" s="19">
        <v>54</v>
      </c>
      <c r="D179" s="19">
        <v>50</v>
      </c>
      <c r="E179" s="19">
        <v>31</v>
      </c>
      <c r="F179" s="19">
        <v>19</v>
      </c>
      <c r="G179" s="19">
        <v>4</v>
      </c>
      <c r="H179" s="19">
        <v>2</v>
      </c>
      <c r="I179" s="19">
        <v>2</v>
      </c>
    </row>
    <row r="180" spans="1:9" s="17" customFormat="1" ht="12" customHeight="1" x14ac:dyDescent="0.2">
      <c r="A180" s="240" t="s">
        <v>168</v>
      </c>
      <c r="B180" s="240"/>
      <c r="C180" s="19">
        <v>52</v>
      </c>
      <c r="D180" s="19">
        <v>50</v>
      </c>
      <c r="E180" s="19">
        <v>27</v>
      </c>
      <c r="F180" s="19">
        <v>23</v>
      </c>
      <c r="G180" s="19">
        <v>2</v>
      </c>
      <c r="H180" s="19">
        <v>2</v>
      </c>
      <c r="I180" s="19">
        <v>0</v>
      </c>
    </row>
    <row r="181" spans="1:9" s="17" customFormat="1" ht="12" customHeight="1" x14ac:dyDescent="0.2">
      <c r="A181" s="240" t="s">
        <v>169</v>
      </c>
      <c r="B181" s="240"/>
      <c r="C181" s="19">
        <v>57</v>
      </c>
      <c r="D181" s="19">
        <v>52</v>
      </c>
      <c r="E181" s="19">
        <v>27</v>
      </c>
      <c r="F181" s="19">
        <v>25</v>
      </c>
      <c r="G181" s="19">
        <v>5</v>
      </c>
      <c r="H181" s="19">
        <v>3</v>
      </c>
      <c r="I181" s="19">
        <v>2</v>
      </c>
    </row>
    <row r="182" spans="1:9" s="17" customFormat="1" ht="12" customHeight="1" x14ac:dyDescent="0.2">
      <c r="A182" s="240" t="s">
        <v>170</v>
      </c>
      <c r="B182" s="240"/>
      <c r="C182" s="19">
        <v>1222</v>
      </c>
      <c r="D182" s="19">
        <v>1052</v>
      </c>
      <c r="E182" s="19">
        <v>512</v>
      </c>
      <c r="F182" s="19">
        <v>540</v>
      </c>
      <c r="G182" s="19">
        <v>170</v>
      </c>
      <c r="H182" s="19">
        <v>107</v>
      </c>
      <c r="I182" s="19">
        <v>63</v>
      </c>
    </row>
    <row r="183" spans="1:9" s="17" customFormat="1" ht="12" customHeight="1" x14ac:dyDescent="0.2">
      <c r="A183" s="240" t="s">
        <v>171</v>
      </c>
      <c r="B183" s="240"/>
      <c r="C183" s="19">
        <v>573</v>
      </c>
      <c r="D183" s="19">
        <v>543</v>
      </c>
      <c r="E183" s="19">
        <v>264</v>
      </c>
      <c r="F183" s="19">
        <v>279</v>
      </c>
      <c r="G183" s="19">
        <v>30</v>
      </c>
      <c r="H183" s="19">
        <v>25</v>
      </c>
      <c r="I183" s="19">
        <v>5</v>
      </c>
    </row>
    <row r="184" spans="1:9" s="17" customFormat="1" ht="12" customHeight="1" x14ac:dyDescent="0.2">
      <c r="A184" s="240" t="s">
        <v>172</v>
      </c>
      <c r="B184" s="240"/>
      <c r="C184" s="19">
        <v>46</v>
      </c>
      <c r="D184" s="19">
        <v>42</v>
      </c>
      <c r="E184" s="19">
        <v>18</v>
      </c>
      <c r="F184" s="19">
        <v>24</v>
      </c>
      <c r="G184" s="19">
        <v>4</v>
      </c>
      <c r="H184" s="19">
        <v>3</v>
      </c>
      <c r="I184" s="19">
        <v>1</v>
      </c>
    </row>
    <row r="185" spans="1:9" s="17" customFormat="1" ht="12" customHeight="1" x14ac:dyDescent="0.2">
      <c r="A185" s="242" t="s">
        <v>173</v>
      </c>
      <c r="B185" s="242"/>
      <c r="C185" s="25">
        <v>2455</v>
      </c>
      <c r="D185" s="25">
        <v>2188</v>
      </c>
      <c r="E185" s="25">
        <v>1045</v>
      </c>
      <c r="F185" s="25">
        <v>1143</v>
      </c>
      <c r="G185" s="25">
        <v>267</v>
      </c>
      <c r="H185" s="25">
        <v>152</v>
      </c>
      <c r="I185" s="25">
        <v>115</v>
      </c>
    </row>
    <row r="186" spans="1:9" s="17" customFormat="1" ht="12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</row>
    <row r="187" spans="1:9" s="17" customFormat="1" ht="12" customHeight="1" x14ac:dyDescent="0.2">
      <c r="A187" s="243" t="s">
        <v>174</v>
      </c>
      <c r="B187" s="243"/>
      <c r="C187" s="16">
        <f t="shared" ref="C187:I187" si="46">SUM(C188:C205)</f>
        <v>48406</v>
      </c>
      <c r="D187" s="16">
        <f t="shared" si="46"/>
        <v>35962</v>
      </c>
      <c r="E187" s="16">
        <f t="shared" si="46"/>
        <v>16770</v>
      </c>
      <c r="F187" s="16">
        <f t="shared" si="46"/>
        <v>19192</v>
      </c>
      <c r="G187" s="16">
        <f t="shared" si="46"/>
        <v>12444</v>
      </c>
      <c r="H187" s="16">
        <f t="shared" si="46"/>
        <v>6606</v>
      </c>
      <c r="I187" s="16">
        <f t="shared" si="46"/>
        <v>5838</v>
      </c>
    </row>
    <row r="188" spans="1:9" s="17" customFormat="1" ht="12" customHeight="1" x14ac:dyDescent="0.2">
      <c r="A188" s="240" t="s">
        <v>175</v>
      </c>
      <c r="B188" s="240"/>
      <c r="C188" s="19">
        <v>4200</v>
      </c>
      <c r="D188" s="19">
        <v>2994</v>
      </c>
      <c r="E188" s="19">
        <v>1411</v>
      </c>
      <c r="F188" s="19">
        <v>1583</v>
      </c>
      <c r="G188" s="19">
        <v>1206</v>
      </c>
      <c r="H188" s="19">
        <v>678</v>
      </c>
      <c r="I188" s="19">
        <v>528</v>
      </c>
    </row>
    <row r="189" spans="1:9" s="17" customFormat="1" ht="12" customHeight="1" x14ac:dyDescent="0.2">
      <c r="A189" s="240" t="s">
        <v>176</v>
      </c>
      <c r="B189" s="240"/>
      <c r="C189" s="19">
        <v>17323</v>
      </c>
      <c r="D189" s="19">
        <v>12284</v>
      </c>
      <c r="E189" s="19">
        <v>5503</v>
      </c>
      <c r="F189" s="19">
        <v>6781</v>
      </c>
      <c r="G189" s="19">
        <v>5039</v>
      </c>
      <c r="H189" s="19">
        <v>2567</v>
      </c>
      <c r="I189" s="19">
        <v>2472</v>
      </c>
    </row>
    <row r="190" spans="1:9" s="17" customFormat="1" ht="12" customHeight="1" x14ac:dyDescent="0.2">
      <c r="A190" s="240" t="s">
        <v>177</v>
      </c>
      <c r="B190" s="240"/>
      <c r="C190" s="19">
        <v>2347</v>
      </c>
      <c r="D190" s="19">
        <v>1508</v>
      </c>
      <c r="E190" s="19">
        <v>749</v>
      </c>
      <c r="F190" s="19">
        <v>759</v>
      </c>
      <c r="G190" s="19">
        <v>839</v>
      </c>
      <c r="H190" s="19">
        <v>453</v>
      </c>
      <c r="I190" s="19">
        <v>386</v>
      </c>
    </row>
    <row r="191" spans="1:9" s="17" customFormat="1" ht="12" customHeight="1" x14ac:dyDescent="0.2">
      <c r="A191" s="240" t="s">
        <v>178</v>
      </c>
      <c r="B191" s="240"/>
      <c r="C191" s="19">
        <v>2706</v>
      </c>
      <c r="D191" s="19">
        <v>2227</v>
      </c>
      <c r="E191" s="19">
        <v>1088</v>
      </c>
      <c r="F191" s="19">
        <v>1139</v>
      </c>
      <c r="G191" s="19">
        <v>479</v>
      </c>
      <c r="H191" s="19">
        <v>275</v>
      </c>
      <c r="I191" s="19">
        <v>204</v>
      </c>
    </row>
    <row r="192" spans="1:9" s="17" customFormat="1" ht="12" customHeight="1" x14ac:dyDescent="0.2">
      <c r="A192" s="240" t="s">
        <v>179</v>
      </c>
      <c r="B192" s="240"/>
      <c r="C192" s="19">
        <v>8285</v>
      </c>
      <c r="D192" s="19">
        <v>6086</v>
      </c>
      <c r="E192" s="19">
        <v>2816</v>
      </c>
      <c r="F192" s="19">
        <v>3270</v>
      </c>
      <c r="G192" s="19">
        <v>2199</v>
      </c>
      <c r="H192" s="19">
        <v>1134</v>
      </c>
      <c r="I192" s="19">
        <v>1065</v>
      </c>
    </row>
    <row r="193" spans="1:9" s="17" customFormat="1" ht="12" customHeight="1" x14ac:dyDescent="0.2">
      <c r="A193" s="240" t="s">
        <v>180</v>
      </c>
      <c r="B193" s="240"/>
      <c r="C193" s="19">
        <v>670</v>
      </c>
      <c r="D193" s="19">
        <v>579</v>
      </c>
      <c r="E193" s="19">
        <v>273</v>
      </c>
      <c r="F193" s="19">
        <v>306</v>
      </c>
      <c r="G193" s="19">
        <v>91</v>
      </c>
      <c r="H193" s="19">
        <v>60</v>
      </c>
      <c r="I193" s="19">
        <v>31</v>
      </c>
    </row>
    <row r="194" spans="1:9" s="17" customFormat="1" ht="12" customHeight="1" x14ac:dyDescent="0.2">
      <c r="A194" s="240" t="s">
        <v>181</v>
      </c>
      <c r="B194" s="240"/>
      <c r="C194" s="19">
        <v>734</v>
      </c>
      <c r="D194" s="19">
        <v>633</v>
      </c>
      <c r="E194" s="19">
        <v>304</v>
      </c>
      <c r="F194" s="19">
        <v>329</v>
      </c>
      <c r="G194" s="19">
        <v>101</v>
      </c>
      <c r="H194" s="19">
        <v>52</v>
      </c>
      <c r="I194" s="19">
        <v>49</v>
      </c>
    </row>
    <row r="195" spans="1:9" s="17" customFormat="1" ht="12" customHeight="1" x14ac:dyDescent="0.2">
      <c r="A195" s="240" t="s">
        <v>182</v>
      </c>
      <c r="B195" s="240"/>
      <c r="C195" s="19">
        <v>811</v>
      </c>
      <c r="D195" s="19">
        <v>672</v>
      </c>
      <c r="E195" s="19">
        <v>322</v>
      </c>
      <c r="F195" s="19">
        <v>350</v>
      </c>
      <c r="G195" s="19">
        <v>139</v>
      </c>
      <c r="H195" s="19">
        <v>80</v>
      </c>
      <c r="I195" s="19">
        <v>59</v>
      </c>
    </row>
    <row r="196" spans="1:9" s="17" customFormat="1" ht="12" customHeight="1" x14ac:dyDescent="0.2">
      <c r="A196" s="240" t="s">
        <v>183</v>
      </c>
      <c r="B196" s="240"/>
      <c r="C196" s="19">
        <v>378</v>
      </c>
      <c r="D196" s="19">
        <v>342</v>
      </c>
      <c r="E196" s="19">
        <v>189</v>
      </c>
      <c r="F196" s="19">
        <v>153</v>
      </c>
      <c r="G196" s="19">
        <v>36</v>
      </c>
      <c r="H196" s="19">
        <v>19</v>
      </c>
      <c r="I196" s="19">
        <v>17</v>
      </c>
    </row>
    <row r="197" spans="1:9" s="17" customFormat="1" ht="12" customHeight="1" x14ac:dyDescent="0.2">
      <c r="A197" s="240" t="s">
        <v>184</v>
      </c>
      <c r="B197" s="240"/>
      <c r="C197" s="19">
        <v>1309</v>
      </c>
      <c r="D197" s="19">
        <v>1113</v>
      </c>
      <c r="E197" s="19">
        <v>512</v>
      </c>
      <c r="F197" s="19">
        <v>601</v>
      </c>
      <c r="G197" s="19">
        <v>196</v>
      </c>
      <c r="H197" s="19">
        <v>111</v>
      </c>
      <c r="I197" s="19">
        <v>85</v>
      </c>
    </row>
    <row r="198" spans="1:9" s="17" customFormat="1" ht="12" customHeight="1" x14ac:dyDescent="0.2">
      <c r="A198" s="240" t="s">
        <v>185</v>
      </c>
      <c r="B198" s="240"/>
      <c r="C198" s="19">
        <v>351</v>
      </c>
      <c r="D198" s="19">
        <v>329</v>
      </c>
      <c r="E198" s="19">
        <v>156</v>
      </c>
      <c r="F198" s="19">
        <v>173</v>
      </c>
      <c r="G198" s="19">
        <v>22</v>
      </c>
      <c r="H198" s="19">
        <v>14</v>
      </c>
      <c r="I198" s="19">
        <v>8</v>
      </c>
    </row>
    <row r="199" spans="1:9" s="17" customFormat="1" ht="12" customHeight="1" x14ac:dyDescent="0.2">
      <c r="A199" s="240" t="s">
        <v>186</v>
      </c>
      <c r="B199" s="240"/>
      <c r="C199" s="19">
        <v>116</v>
      </c>
      <c r="D199" s="19">
        <v>97</v>
      </c>
      <c r="E199" s="19">
        <v>48</v>
      </c>
      <c r="F199" s="19">
        <v>49</v>
      </c>
      <c r="G199" s="19">
        <v>19</v>
      </c>
      <c r="H199" s="19">
        <v>13</v>
      </c>
      <c r="I199" s="19">
        <v>6</v>
      </c>
    </row>
    <row r="200" spans="1:9" s="17" customFormat="1" ht="12" customHeight="1" x14ac:dyDescent="0.2">
      <c r="A200" s="240" t="s">
        <v>187</v>
      </c>
      <c r="B200" s="240"/>
      <c r="C200" s="19">
        <v>2546</v>
      </c>
      <c r="D200" s="19">
        <v>1991</v>
      </c>
      <c r="E200" s="19">
        <v>929</v>
      </c>
      <c r="F200" s="19">
        <v>1062</v>
      </c>
      <c r="G200" s="19">
        <v>555</v>
      </c>
      <c r="H200" s="19">
        <v>314</v>
      </c>
      <c r="I200" s="19">
        <v>241</v>
      </c>
    </row>
    <row r="201" spans="1:9" s="17" customFormat="1" ht="12" customHeight="1" x14ac:dyDescent="0.2">
      <c r="A201" s="240" t="s">
        <v>188</v>
      </c>
      <c r="B201" s="240"/>
      <c r="C201" s="19">
        <v>561</v>
      </c>
      <c r="D201" s="19">
        <v>513</v>
      </c>
      <c r="E201" s="19">
        <v>245</v>
      </c>
      <c r="F201" s="19">
        <v>268</v>
      </c>
      <c r="G201" s="19">
        <v>48</v>
      </c>
      <c r="H201" s="19">
        <v>25</v>
      </c>
      <c r="I201" s="19">
        <v>23</v>
      </c>
    </row>
    <row r="202" spans="1:9" s="17" customFormat="1" ht="12" customHeight="1" x14ac:dyDescent="0.2">
      <c r="A202" s="240" t="s">
        <v>189</v>
      </c>
      <c r="B202" s="240"/>
      <c r="C202" s="19">
        <v>563</v>
      </c>
      <c r="D202" s="19">
        <v>503</v>
      </c>
      <c r="E202" s="19">
        <v>244</v>
      </c>
      <c r="F202" s="19">
        <v>259</v>
      </c>
      <c r="G202" s="19">
        <v>60</v>
      </c>
      <c r="H202" s="19">
        <v>36</v>
      </c>
      <c r="I202" s="19">
        <v>24</v>
      </c>
    </row>
    <row r="203" spans="1:9" s="17" customFormat="1" ht="12" customHeight="1" x14ac:dyDescent="0.2">
      <c r="A203" s="240" t="s">
        <v>190</v>
      </c>
      <c r="B203" s="240"/>
      <c r="C203" s="19">
        <v>2262</v>
      </c>
      <c r="D203" s="19">
        <v>1615</v>
      </c>
      <c r="E203" s="19">
        <v>796</v>
      </c>
      <c r="F203" s="19">
        <v>819</v>
      </c>
      <c r="G203" s="19">
        <v>647</v>
      </c>
      <c r="H203" s="19">
        <v>363</v>
      </c>
      <c r="I203" s="19">
        <v>284</v>
      </c>
    </row>
    <row r="204" spans="1:9" s="17" customFormat="1" ht="12" customHeight="1" x14ac:dyDescent="0.2">
      <c r="A204" s="240" t="s">
        <v>191</v>
      </c>
      <c r="B204" s="240"/>
      <c r="C204" s="19">
        <v>203</v>
      </c>
      <c r="D204" s="19">
        <v>186</v>
      </c>
      <c r="E204" s="19">
        <v>95</v>
      </c>
      <c r="F204" s="19">
        <v>91</v>
      </c>
      <c r="G204" s="19">
        <v>17</v>
      </c>
      <c r="H204" s="19">
        <v>11</v>
      </c>
      <c r="I204" s="19">
        <v>6</v>
      </c>
    </row>
    <row r="205" spans="1:9" s="17" customFormat="1" ht="12" customHeight="1" x14ac:dyDescent="0.2">
      <c r="A205" s="242" t="s">
        <v>192</v>
      </c>
      <c r="B205" s="242"/>
      <c r="C205" s="25">
        <v>3041</v>
      </c>
      <c r="D205" s="25">
        <v>2290</v>
      </c>
      <c r="E205" s="25">
        <v>1090</v>
      </c>
      <c r="F205" s="25">
        <v>1200</v>
      </c>
      <c r="G205" s="25">
        <v>751</v>
      </c>
      <c r="H205" s="25">
        <v>401</v>
      </c>
      <c r="I205" s="25">
        <v>350</v>
      </c>
    </row>
    <row r="206" spans="1:9" s="17" customFormat="1" ht="12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</row>
    <row r="207" spans="1:9" s="17" customFormat="1" ht="12" customHeight="1" x14ac:dyDescent="0.2">
      <c r="A207" s="243" t="s">
        <v>193</v>
      </c>
      <c r="B207" s="243"/>
      <c r="C207" s="16">
        <f t="shared" ref="C207:I207" si="47">SUM(C208:C213)</f>
        <v>12400</v>
      </c>
      <c r="D207" s="16">
        <f t="shared" si="47"/>
        <v>8717</v>
      </c>
      <c r="E207" s="16">
        <f t="shared" si="47"/>
        <v>4151</v>
      </c>
      <c r="F207" s="16">
        <f t="shared" si="47"/>
        <v>4566</v>
      </c>
      <c r="G207" s="16">
        <f t="shared" si="47"/>
        <v>3683</v>
      </c>
      <c r="H207" s="16">
        <f t="shared" si="47"/>
        <v>2055</v>
      </c>
      <c r="I207" s="16">
        <f t="shared" si="47"/>
        <v>1628</v>
      </c>
    </row>
    <row r="208" spans="1:9" s="17" customFormat="1" ht="12" customHeight="1" x14ac:dyDescent="0.2">
      <c r="A208" s="240" t="s">
        <v>194</v>
      </c>
      <c r="B208" s="240"/>
      <c r="C208" s="19">
        <v>5955</v>
      </c>
      <c r="D208" s="19">
        <v>3840</v>
      </c>
      <c r="E208" s="19">
        <v>1821</v>
      </c>
      <c r="F208" s="19">
        <v>2019</v>
      </c>
      <c r="G208" s="19">
        <v>2115</v>
      </c>
      <c r="H208" s="19">
        <v>1137</v>
      </c>
      <c r="I208" s="19">
        <v>978</v>
      </c>
    </row>
    <row r="209" spans="1:9" s="17" customFormat="1" ht="12" customHeight="1" x14ac:dyDescent="0.2">
      <c r="A209" s="240" t="s">
        <v>195</v>
      </c>
      <c r="B209" s="240"/>
      <c r="C209" s="19">
        <v>2570</v>
      </c>
      <c r="D209" s="19">
        <v>2144</v>
      </c>
      <c r="E209" s="19">
        <v>1010</v>
      </c>
      <c r="F209" s="19">
        <v>1134</v>
      </c>
      <c r="G209" s="19">
        <v>426</v>
      </c>
      <c r="H209" s="19">
        <v>251</v>
      </c>
      <c r="I209" s="19">
        <v>175</v>
      </c>
    </row>
    <row r="210" spans="1:9" s="17" customFormat="1" ht="12" customHeight="1" x14ac:dyDescent="0.2">
      <c r="A210" s="240" t="s">
        <v>196</v>
      </c>
      <c r="B210" s="240"/>
      <c r="C210" s="19">
        <v>626</v>
      </c>
      <c r="D210" s="19">
        <v>420</v>
      </c>
      <c r="E210" s="19">
        <v>204</v>
      </c>
      <c r="F210" s="19">
        <v>216</v>
      </c>
      <c r="G210" s="19">
        <v>206</v>
      </c>
      <c r="H210" s="19">
        <v>119</v>
      </c>
      <c r="I210" s="19">
        <v>87</v>
      </c>
    </row>
    <row r="211" spans="1:9" s="17" customFormat="1" ht="12" customHeight="1" x14ac:dyDescent="0.2">
      <c r="A211" s="240" t="s">
        <v>197</v>
      </c>
      <c r="B211" s="240"/>
      <c r="C211" s="19">
        <v>568</v>
      </c>
      <c r="D211" s="19">
        <v>445</v>
      </c>
      <c r="E211" s="19">
        <v>203</v>
      </c>
      <c r="F211" s="19">
        <v>242</v>
      </c>
      <c r="G211" s="19">
        <v>123</v>
      </c>
      <c r="H211" s="19">
        <v>74</v>
      </c>
      <c r="I211" s="19">
        <v>49</v>
      </c>
    </row>
    <row r="212" spans="1:9" s="17" customFormat="1" ht="12" customHeight="1" x14ac:dyDescent="0.2">
      <c r="A212" s="240" t="s">
        <v>198</v>
      </c>
      <c r="B212" s="240"/>
      <c r="C212" s="19">
        <v>1641</v>
      </c>
      <c r="D212" s="19">
        <v>1184</v>
      </c>
      <c r="E212" s="19">
        <v>573</v>
      </c>
      <c r="F212" s="19">
        <v>611</v>
      </c>
      <c r="G212" s="19">
        <v>457</v>
      </c>
      <c r="H212" s="19">
        <v>270</v>
      </c>
      <c r="I212" s="19">
        <v>187</v>
      </c>
    </row>
    <row r="213" spans="1:9" s="17" customFormat="1" ht="12" customHeight="1" x14ac:dyDescent="0.2">
      <c r="A213" s="242" t="s">
        <v>199</v>
      </c>
      <c r="B213" s="242"/>
      <c r="C213" s="25">
        <v>1040</v>
      </c>
      <c r="D213" s="25">
        <v>684</v>
      </c>
      <c r="E213" s="25">
        <v>340</v>
      </c>
      <c r="F213" s="25">
        <v>344</v>
      </c>
      <c r="G213" s="25">
        <v>356</v>
      </c>
      <c r="H213" s="25">
        <v>204</v>
      </c>
      <c r="I213" s="25">
        <v>152</v>
      </c>
    </row>
    <row r="214" spans="1:9" s="17" customFormat="1" ht="12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</row>
    <row r="215" spans="1:9" s="17" customFormat="1" ht="12" customHeight="1" x14ac:dyDescent="0.2">
      <c r="A215" s="243" t="s">
        <v>200</v>
      </c>
      <c r="B215" s="243"/>
      <c r="C215" s="16">
        <f t="shared" ref="C215:I215" si="48">SUM(C216:C220)</f>
        <v>5682</v>
      </c>
      <c r="D215" s="16">
        <f t="shared" si="48"/>
        <v>5240</v>
      </c>
      <c r="E215" s="16">
        <f t="shared" si="48"/>
        <v>2609</v>
      </c>
      <c r="F215" s="16">
        <f t="shared" si="48"/>
        <v>2631</v>
      </c>
      <c r="G215" s="16">
        <f t="shared" si="48"/>
        <v>442</v>
      </c>
      <c r="H215" s="16">
        <f t="shared" si="48"/>
        <v>245</v>
      </c>
      <c r="I215" s="16">
        <f t="shared" si="48"/>
        <v>197</v>
      </c>
    </row>
    <row r="216" spans="1:9" s="17" customFormat="1" ht="12" customHeight="1" x14ac:dyDescent="0.2">
      <c r="A216" s="240" t="s">
        <v>201</v>
      </c>
      <c r="B216" s="240"/>
      <c r="C216" s="19">
        <v>1841</v>
      </c>
      <c r="D216" s="19">
        <v>1656</v>
      </c>
      <c r="E216" s="19">
        <v>805</v>
      </c>
      <c r="F216" s="19">
        <v>851</v>
      </c>
      <c r="G216" s="19">
        <v>185</v>
      </c>
      <c r="H216" s="19">
        <v>104</v>
      </c>
      <c r="I216" s="19">
        <v>81</v>
      </c>
    </row>
    <row r="217" spans="1:9" s="17" customFormat="1" ht="12" customHeight="1" x14ac:dyDescent="0.2">
      <c r="A217" s="240" t="s">
        <v>202</v>
      </c>
      <c r="B217" s="240"/>
      <c r="C217" s="19">
        <v>1792</v>
      </c>
      <c r="D217" s="19">
        <v>1673</v>
      </c>
      <c r="E217" s="19">
        <v>828</v>
      </c>
      <c r="F217" s="19">
        <v>845</v>
      </c>
      <c r="G217" s="19">
        <v>119</v>
      </c>
      <c r="H217" s="19">
        <v>66</v>
      </c>
      <c r="I217" s="19">
        <v>53</v>
      </c>
    </row>
    <row r="218" spans="1:9" s="17" customFormat="1" ht="12" customHeight="1" x14ac:dyDescent="0.2">
      <c r="A218" s="240" t="s">
        <v>203</v>
      </c>
      <c r="B218" s="240"/>
      <c r="C218" s="19">
        <v>378</v>
      </c>
      <c r="D218" s="19">
        <v>358</v>
      </c>
      <c r="E218" s="19">
        <v>170</v>
      </c>
      <c r="F218" s="19">
        <v>188</v>
      </c>
      <c r="G218" s="19">
        <v>20</v>
      </c>
      <c r="H218" s="19">
        <v>9</v>
      </c>
      <c r="I218" s="19">
        <v>11</v>
      </c>
    </row>
    <row r="219" spans="1:9" s="17" customFormat="1" ht="12" customHeight="1" x14ac:dyDescent="0.2">
      <c r="A219" s="240" t="s">
        <v>204</v>
      </c>
      <c r="B219" s="240"/>
      <c r="C219" s="19">
        <v>1316</v>
      </c>
      <c r="D219" s="19">
        <v>1211</v>
      </c>
      <c r="E219" s="19">
        <v>623</v>
      </c>
      <c r="F219" s="19">
        <v>588</v>
      </c>
      <c r="G219" s="19">
        <v>105</v>
      </c>
      <c r="H219" s="19">
        <v>60</v>
      </c>
      <c r="I219" s="19">
        <v>45</v>
      </c>
    </row>
    <row r="220" spans="1:9" s="17" customFormat="1" ht="12" customHeight="1" x14ac:dyDescent="0.2">
      <c r="A220" s="242" t="s">
        <v>205</v>
      </c>
      <c r="B220" s="242"/>
      <c r="C220" s="25">
        <v>355</v>
      </c>
      <c r="D220" s="25">
        <v>342</v>
      </c>
      <c r="E220" s="25">
        <v>183</v>
      </c>
      <c r="F220" s="25">
        <v>159</v>
      </c>
      <c r="G220" s="25">
        <v>13</v>
      </c>
      <c r="H220" s="25">
        <v>6</v>
      </c>
      <c r="I220" s="25">
        <v>7</v>
      </c>
    </row>
    <row r="221" spans="1:9" s="17" customFormat="1" ht="12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</row>
    <row r="222" spans="1:9" s="17" customFormat="1" ht="12" customHeight="1" x14ac:dyDescent="0.2">
      <c r="A222" s="243" t="s">
        <v>206</v>
      </c>
      <c r="B222" s="243"/>
      <c r="C222" s="16">
        <f t="shared" ref="C222:I222" si="49">SUM(C223:C240)</f>
        <v>9834</v>
      </c>
      <c r="D222" s="16">
        <f t="shared" si="49"/>
        <v>7038</v>
      </c>
      <c r="E222" s="16">
        <f t="shared" si="49"/>
        <v>3378</v>
      </c>
      <c r="F222" s="16">
        <f t="shared" si="49"/>
        <v>3660</v>
      </c>
      <c r="G222" s="16">
        <f t="shared" si="49"/>
        <v>2796</v>
      </c>
      <c r="H222" s="16">
        <f t="shared" si="49"/>
        <v>1772</v>
      </c>
      <c r="I222" s="16">
        <f t="shared" si="49"/>
        <v>1024</v>
      </c>
    </row>
    <row r="223" spans="1:9" s="17" customFormat="1" ht="12" customHeight="1" x14ac:dyDescent="0.2">
      <c r="A223" s="240" t="s">
        <v>207</v>
      </c>
      <c r="B223" s="240"/>
      <c r="C223" s="19">
        <v>1535</v>
      </c>
      <c r="D223" s="19">
        <v>1218</v>
      </c>
      <c r="E223" s="19">
        <v>577</v>
      </c>
      <c r="F223" s="19">
        <v>641</v>
      </c>
      <c r="G223" s="19">
        <v>317</v>
      </c>
      <c r="H223" s="19">
        <v>189</v>
      </c>
      <c r="I223" s="19">
        <v>128</v>
      </c>
    </row>
    <row r="224" spans="1:9" s="17" customFormat="1" ht="12" customHeight="1" x14ac:dyDescent="0.2">
      <c r="A224" s="240" t="s">
        <v>208</v>
      </c>
      <c r="B224" s="240"/>
      <c r="C224" s="19">
        <v>106</v>
      </c>
      <c r="D224" s="19">
        <v>86</v>
      </c>
      <c r="E224" s="19">
        <v>38</v>
      </c>
      <c r="F224" s="19">
        <v>48</v>
      </c>
      <c r="G224" s="19">
        <v>20</v>
      </c>
      <c r="H224" s="19">
        <v>11</v>
      </c>
      <c r="I224" s="19">
        <v>9</v>
      </c>
    </row>
    <row r="225" spans="1:9" s="17" customFormat="1" ht="12" customHeight="1" x14ac:dyDescent="0.2">
      <c r="A225" s="240" t="s">
        <v>209</v>
      </c>
      <c r="B225" s="240"/>
      <c r="C225" s="19">
        <v>67</v>
      </c>
      <c r="D225" s="19">
        <v>56</v>
      </c>
      <c r="E225" s="19">
        <v>26</v>
      </c>
      <c r="F225" s="19">
        <v>30</v>
      </c>
      <c r="G225" s="19">
        <v>11</v>
      </c>
      <c r="H225" s="19">
        <v>9</v>
      </c>
      <c r="I225" s="19">
        <v>2</v>
      </c>
    </row>
    <row r="226" spans="1:9" s="17" customFormat="1" ht="12" customHeight="1" x14ac:dyDescent="0.2">
      <c r="A226" s="240" t="s">
        <v>210</v>
      </c>
      <c r="B226" s="240"/>
      <c r="C226" s="19">
        <v>978</v>
      </c>
      <c r="D226" s="19">
        <v>565</v>
      </c>
      <c r="E226" s="19">
        <v>261</v>
      </c>
      <c r="F226" s="19">
        <v>304</v>
      </c>
      <c r="G226" s="19">
        <v>413</v>
      </c>
      <c r="H226" s="19">
        <v>235</v>
      </c>
      <c r="I226" s="19">
        <v>178</v>
      </c>
    </row>
    <row r="227" spans="1:9" s="17" customFormat="1" ht="12" customHeight="1" x14ac:dyDescent="0.2">
      <c r="A227" s="240" t="s">
        <v>211</v>
      </c>
      <c r="B227" s="240"/>
      <c r="C227" s="19">
        <v>47</v>
      </c>
      <c r="D227" s="19">
        <v>41</v>
      </c>
      <c r="E227" s="19">
        <v>19</v>
      </c>
      <c r="F227" s="19">
        <v>22</v>
      </c>
      <c r="G227" s="19">
        <v>6</v>
      </c>
      <c r="H227" s="19">
        <v>3</v>
      </c>
      <c r="I227" s="19">
        <v>3</v>
      </c>
    </row>
    <row r="228" spans="1:9" s="17" customFormat="1" ht="12" customHeight="1" x14ac:dyDescent="0.2">
      <c r="A228" s="240" t="s">
        <v>212</v>
      </c>
      <c r="B228" s="240"/>
      <c r="C228" s="19">
        <v>62</v>
      </c>
      <c r="D228" s="19">
        <v>60</v>
      </c>
      <c r="E228" s="19">
        <v>33</v>
      </c>
      <c r="F228" s="19">
        <v>27</v>
      </c>
      <c r="G228" s="19">
        <v>2</v>
      </c>
      <c r="H228" s="19">
        <v>1</v>
      </c>
      <c r="I228" s="19">
        <v>1</v>
      </c>
    </row>
    <row r="229" spans="1:9" s="17" customFormat="1" ht="12" customHeight="1" x14ac:dyDescent="0.2">
      <c r="A229" s="240" t="s">
        <v>213</v>
      </c>
      <c r="B229" s="240"/>
      <c r="C229" s="19">
        <v>85</v>
      </c>
      <c r="D229" s="19">
        <v>79</v>
      </c>
      <c r="E229" s="19">
        <v>38</v>
      </c>
      <c r="F229" s="19">
        <v>41</v>
      </c>
      <c r="G229" s="19">
        <v>6</v>
      </c>
      <c r="H229" s="19">
        <v>4</v>
      </c>
      <c r="I229" s="19">
        <v>2</v>
      </c>
    </row>
    <row r="230" spans="1:9" s="17" customFormat="1" ht="12" customHeight="1" x14ac:dyDescent="0.2">
      <c r="A230" s="240" t="s">
        <v>214</v>
      </c>
      <c r="B230" s="240"/>
      <c r="C230" s="19">
        <v>405</v>
      </c>
      <c r="D230" s="19">
        <v>389</v>
      </c>
      <c r="E230" s="19">
        <v>196</v>
      </c>
      <c r="F230" s="19">
        <v>193</v>
      </c>
      <c r="G230" s="19">
        <v>16</v>
      </c>
      <c r="H230" s="19">
        <v>7</v>
      </c>
      <c r="I230" s="19">
        <v>9</v>
      </c>
    </row>
    <row r="231" spans="1:9" s="17" customFormat="1" ht="12" customHeight="1" x14ac:dyDescent="0.2">
      <c r="A231" s="240" t="s">
        <v>215</v>
      </c>
      <c r="B231" s="240"/>
      <c r="C231" s="19">
        <v>181</v>
      </c>
      <c r="D231" s="19">
        <v>166</v>
      </c>
      <c r="E231" s="19">
        <v>81</v>
      </c>
      <c r="F231" s="19">
        <v>85</v>
      </c>
      <c r="G231" s="19">
        <v>15</v>
      </c>
      <c r="H231" s="19">
        <v>12</v>
      </c>
      <c r="I231" s="19">
        <v>3</v>
      </c>
    </row>
    <row r="232" spans="1:9" s="17" customFormat="1" ht="12" customHeight="1" x14ac:dyDescent="0.2">
      <c r="A232" s="240" t="s">
        <v>216</v>
      </c>
      <c r="B232" s="240"/>
      <c r="C232" s="19">
        <v>2006</v>
      </c>
      <c r="D232" s="19">
        <v>1398</v>
      </c>
      <c r="E232" s="19">
        <v>661</v>
      </c>
      <c r="F232" s="19">
        <v>737</v>
      </c>
      <c r="G232" s="19">
        <v>608</v>
      </c>
      <c r="H232" s="19">
        <v>318</v>
      </c>
      <c r="I232" s="19">
        <v>290</v>
      </c>
    </row>
    <row r="233" spans="1:9" s="17" customFormat="1" ht="12" customHeight="1" x14ac:dyDescent="0.2">
      <c r="A233" s="240" t="s">
        <v>217</v>
      </c>
      <c r="B233" s="240"/>
      <c r="C233" s="19">
        <v>865</v>
      </c>
      <c r="D233" s="19">
        <v>662</v>
      </c>
      <c r="E233" s="19">
        <v>315</v>
      </c>
      <c r="F233" s="19">
        <v>347</v>
      </c>
      <c r="G233" s="19">
        <v>203</v>
      </c>
      <c r="H233" s="19">
        <v>111</v>
      </c>
      <c r="I233" s="19">
        <v>92</v>
      </c>
    </row>
    <row r="234" spans="1:9" s="17" customFormat="1" ht="12" customHeight="1" x14ac:dyDescent="0.2">
      <c r="A234" s="240" t="s">
        <v>218</v>
      </c>
      <c r="B234" s="240"/>
      <c r="C234" s="19">
        <v>570</v>
      </c>
      <c r="D234" s="19">
        <v>199</v>
      </c>
      <c r="E234" s="19">
        <v>101</v>
      </c>
      <c r="F234" s="19">
        <v>98</v>
      </c>
      <c r="G234" s="19">
        <v>371</v>
      </c>
      <c r="H234" s="19">
        <v>349</v>
      </c>
      <c r="I234" s="19">
        <v>22</v>
      </c>
    </row>
    <row r="235" spans="1:9" s="17" customFormat="1" ht="12" customHeight="1" x14ac:dyDescent="0.2">
      <c r="A235" s="240" t="s">
        <v>219</v>
      </c>
      <c r="B235" s="240"/>
      <c r="C235" s="19">
        <v>132</v>
      </c>
      <c r="D235" s="19">
        <v>124</v>
      </c>
      <c r="E235" s="19">
        <v>64</v>
      </c>
      <c r="F235" s="19">
        <v>60</v>
      </c>
      <c r="G235" s="19">
        <v>8</v>
      </c>
      <c r="H235" s="19">
        <v>6</v>
      </c>
      <c r="I235" s="19">
        <v>2</v>
      </c>
    </row>
    <row r="236" spans="1:9" s="17" customFormat="1" ht="12" customHeight="1" x14ac:dyDescent="0.2">
      <c r="A236" s="240" t="s">
        <v>220</v>
      </c>
      <c r="B236" s="240"/>
      <c r="C236" s="19">
        <v>366</v>
      </c>
      <c r="D236" s="19">
        <v>289</v>
      </c>
      <c r="E236" s="19">
        <v>144</v>
      </c>
      <c r="F236" s="19">
        <v>145</v>
      </c>
      <c r="G236" s="19">
        <v>77</v>
      </c>
      <c r="H236" s="19">
        <v>37</v>
      </c>
      <c r="I236" s="19">
        <v>40</v>
      </c>
    </row>
    <row r="237" spans="1:9" s="17" customFormat="1" ht="12" customHeight="1" x14ac:dyDescent="0.2">
      <c r="A237" s="240" t="s">
        <v>221</v>
      </c>
      <c r="B237" s="240"/>
      <c r="C237" s="19">
        <v>861</v>
      </c>
      <c r="D237" s="19">
        <v>446</v>
      </c>
      <c r="E237" s="19">
        <v>214</v>
      </c>
      <c r="F237" s="19">
        <v>232</v>
      </c>
      <c r="G237" s="19">
        <v>415</v>
      </c>
      <c r="H237" s="19">
        <v>310</v>
      </c>
      <c r="I237" s="19">
        <v>105</v>
      </c>
    </row>
    <row r="238" spans="1:9" s="17" customFormat="1" ht="12" customHeight="1" x14ac:dyDescent="0.2">
      <c r="A238" s="240" t="s">
        <v>222</v>
      </c>
      <c r="B238" s="240"/>
      <c r="C238" s="19">
        <v>451</v>
      </c>
      <c r="D238" s="19">
        <v>338</v>
      </c>
      <c r="E238" s="19">
        <v>163</v>
      </c>
      <c r="F238" s="19">
        <v>175</v>
      </c>
      <c r="G238" s="19">
        <v>113</v>
      </c>
      <c r="H238" s="19">
        <v>69</v>
      </c>
      <c r="I238" s="19">
        <v>44</v>
      </c>
    </row>
    <row r="239" spans="1:9" s="17" customFormat="1" ht="12" customHeight="1" x14ac:dyDescent="0.2">
      <c r="A239" s="240" t="s">
        <v>223</v>
      </c>
      <c r="B239" s="240"/>
      <c r="C239" s="19">
        <v>1036</v>
      </c>
      <c r="D239" s="19">
        <v>841</v>
      </c>
      <c r="E239" s="19">
        <v>405</v>
      </c>
      <c r="F239" s="19">
        <v>436</v>
      </c>
      <c r="G239" s="19">
        <v>195</v>
      </c>
      <c r="H239" s="19">
        <v>101</v>
      </c>
      <c r="I239" s="19">
        <v>94</v>
      </c>
    </row>
    <row r="240" spans="1:9" s="17" customFormat="1" ht="12" customHeight="1" x14ac:dyDescent="0.2">
      <c r="A240" s="242" t="s">
        <v>224</v>
      </c>
      <c r="B240" s="242"/>
      <c r="C240" s="25">
        <v>81</v>
      </c>
      <c r="D240" s="25">
        <v>81</v>
      </c>
      <c r="E240" s="25">
        <v>42</v>
      </c>
      <c r="F240" s="25">
        <v>39</v>
      </c>
      <c r="G240" s="25">
        <v>0</v>
      </c>
      <c r="H240" s="25">
        <v>0</v>
      </c>
      <c r="I240" s="25">
        <v>0</v>
      </c>
    </row>
    <row r="241" spans="1:9" s="17" customFormat="1" ht="12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</row>
    <row r="242" spans="1:9" s="17" customFormat="1" ht="12" customHeight="1" x14ac:dyDescent="0.2">
      <c r="A242" s="243" t="s">
        <v>225</v>
      </c>
      <c r="B242" s="243"/>
      <c r="C242" s="16">
        <f t="shared" ref="C242:I242" si="50">SUM(C243:C250)</f>
        <v>335720</v>
      </c>
      <c r="D242" s="16">
        <f t="shared" si="50"/>
        <v>250381</v>
      </c>
      <c r="E242" s="16">
        <f t="shared" si="50"/>
        <v>115949</v>
      </c>
      <c r="F242" s="16">
        <f t="shared" si="50"/>
        <v>134432</v>
      </c>
      <c r="G242" s="16">
        <f t="shared" si="50"/>
        <v>85339</v>
      </c>
      <c r="H242" s="16">
        <f t="shared" si="50"/>
        <v>45591</v>
      </c>
      <c r="I242" s="16">
        <f t="shared" si="50"/>
        <v>39748</v>
      </c>
    </row>
    <row r="243" spans="1:9" s="17" customFormat="1" ht="12" customHeight="1" x14ac:dyDescent="0.2">
      <c r="A243" s="240" t="s">
        <v>226</v>
      </c>
      <c r="B243" s="240"/>
      <c r="C243" s="19">
        <f t="shared" ref="C243:I243" si="51">SUM(C58:C71)</f>
        <v>48851</v>
      </c>
      <c r="D243" s="19">
        <f t="shared" si="51"/>
        <v>38443</v>
      </c>
      <c r="E243" s="19">
        <f t="shared" si="51"/>
        <v>17942</v>
      </c>
      <c r="F243" s="19">
        <f t="shared" si="51"/>
        <v>20501</v>
      </c>
      <c r="G243" s="19">
        <f t="shared" si="51"/>
        <v>10408</v>
      </c>
      <c r="H243" s="19">
        <f t="shared" si="51"/>
        <v>5508</v>
      </c>
      <c r="I243" s="19">
        <f t="shared" si="51"/>
        <v>4900</v>
      </c>
    </row>
    <row r="244" spans="1:9" s="17" customFormat="1" ht="12" customHeight="1" x14ac:dyDescent="0.2">
      <c r="A244" s="240" t="s">
        <v>227</v>
      </c>
      <c r="B244" s="240"/>
      <c r="C244" s="19">
        <f t="shared" ref="C244:I244" si="52">SUM(C74:C136)</f>
        <v>142477</v>
      </c>
      <c r="D244" s="19">
        <f t="shared" si="52"/>
        <v>102054</v>
      </c>
      <c r="E244" s="19">
        <f t="shared" si="52"/>
        <v>46739</v>
      </c>
      <c r="F244" s="19">
        <f t="shared" si="52"/>
        <v>55315</v>
      </c>
      <c r="G244" s="19">
        <f t="shared" si="52"/>
        <v>40423</v>
      </c>
      <c r="H244" s="19">
        <f t="shared" si="52"/>
        <v>21361</v>
      </c>
      <c r="I244" s="19">
        <f t="shared" si="52"/>
        <v>19062</v>
      </c>
    </row>
    <row r="245" spans="1:9" s="17" customFormat="1" ht="12" customHeight="1" x14ac:dyDescent="0.2">
      <c r="A245" s="240" t="s">
        <v>228</v>
      </c>
      <c r="B245" s="240"/>
      <c r="C245" s="19">
        <f t="shared" ref="C245:I245" si="53">SUM(C139:C175)</f>
        <v>62199</v>
      </c>
      <c r="D245" s="19">
        <f t="shared" si="53"/>
        <v>47664</v>
      </c>
      <c r="E245" s="19">
        <f t="shared" si="53"/>
        <v>21828</v>
      </c>
      <c r="F245" s="19">
        <f t="shared" si="53"/>
        <v>25836</v>
      </c>
      <c r="G245" s="19">
        <f t="shared" si="53"/>
        <v>14535</v>
      </c>
      <c r="H245" s="19">
        <f t="shared" si="53"/>
        <v>7688</v>
      </c>
      <c r="I245" s="19">
        <f t="shared" si="53"/>
        <v>6847</v>
      </c>
    </row>
    <row r="246" spans="1:9" s="17" customFormat="1" ht="12" customHeight="1" x14ac:dyDescent="0.2">
      <c r="A246" s="240" t="s">
        <v>229</v>
      </c>
      <c r="B246" s="240"/>
      <c r="C246" s="19">
        <f t="shared" ref="C246:I246" si="54">SUM(C178:C185)</f>
        <v>5871</v>
      </c>
      <c r="D246" s="19">
        <f t="shared" si="54"/>
        <v>5263</v>
      </c>
      <c r="E246" s="19">
        <f t="shared" si="54"/>
        <v>2532</v>
      </c>
      <c r="F246" s="19">
        <f t="shared" si="54"/>
        <v>2731</v>
      </c>
      <c r="G246" s="19">
        <f t="shared" si="54"/>
        <v>608</v>
      </c>
      <c r="H246" s="19">
        <f t="shared" si="54"/>
        <v>356</v>
      </c>
      <c r="I246" s="19">
        <f t="shared" si="54"/>
        <v>252</v>
      </c>
    </row>
    <row r="247" spans="1:9" s="17" customFormat="1" ht="12" customHeight="1" x14ac:dyDescent="0.2">
      <c r="A247" s="240" t="s">
        <v>230</v>
      </c>
      <c r="B247" s="240"/>
      <c r="C247" s="19">
        <f t="shared" ref="C247:I247" si="55">SUM(C188:C205)</f>
        <v>48406</v>
      </c>
      <c r="D247" s="19">
        <f t="shared" si="55"/>
        <v>35962</v>
      </c>
      <c r="E247" s="19">
        <f t="shared" si="55"/>
        <v>16770</v>
      </c>
      <c r="F247" s="19">
        <f t="shared" si="55"/>
        <v>19192</v>
      </c>
      <c r="G247" s="19">
        <f t="shared" si="55"/>
        <v>12444</v>
      </c>
      <c r="H247" s="19">
        <f t="shared" si="55"/>
        <v>6606</v>
      </c>
      <c r="I247" s="19">
        <f t="shared" si="55"/>
        <v>5838</v>
      </c>
    </row>
    <row r="248" spans="1:9" s="17" customFormat="1" ht="12" customHeight="1" x14ac:dyDescent="0.2">
      <c r="A248" s="240" t="s">
        <v>231</v>
      </c>
      <c r="B248" s="240"/>
      <c r="C248" s="19">
        <f t="shared" ref="C248:I248" si="56">SUM(C208:C213)</f>
        <v>12400</v>
      </c>
      <c r="D248" s="19">
        <f t="shared" si="56"/>
        <v>8717</v>
      </c>
      <c r="E248" s="19">
        <f t="shared" si="56"/>
        <v>4151</v>
      </c>
      <c r="F248" s="19">
        <f t="shared" si="56"/>
        <v>4566</v>
      </c>
      <c r="G248" s="19">
        <f t="shared" si="56"/>
        <v>3683</v>
      </c>
      <c r="H248" s="19">
        <f t="shared" si="56"/>
        <v>2055</v>
      </c>
      <c r="I248" s="19">
        <f t="shared" si="56"/>
        <v>1628</v>
      </c>
    </row>
    <row r="249" spans="1:9" s="17" customFormat="1" ht="12" customHeight="1" x14ac:dyDescent="0.2">
      <c r="A249" s="240" t="s">
        <v>232</v>
      </c>
      <c r="B249" s="240"/>
      <c r="C249" s="19">
        <f t="shared" ref="C249:I249" si="57">SUM(C216:C220)</f>
        <v>5682</v>
      </c>
      <c r="D249" s="19">
        <f t="shared" si="57"/>
        <v>5240</v>
      </c>
      <c r="E249" s="19">
        <f t="shared" si="57"/>
        <v>2609</v>
      </c>
      <c r="F249" s="19">
        <f t="shared" si="57"/>
        <v>2631</v>
      </c>
      <c r="G249" s="19">
        <f t="shared" si="57"/>
        <v>442</v>
      </c>
      <c r="H249" s="19">
        <f t="shared" si="57"/>
        <v>245</v>
      </c>
      <c r="I249" s="19">
        <f t="shared" si="57"/>
        <v>197</v>
      </c>
    </row>
    <row r="250" spans="1:9" s="17" customFormat="1" ht="12" customHeight="1" x14ac:dyDescent="0.2">
      <c r="A250" s="242" t="s">
        <v>233</v>
      </c>
      <c r="B250" s="242"/>
      <c r="C250" s="25">
        <f t="shared" ref="C250:I250" si="58">SUM(C223:C240)</f>
        <v>9834</v>
      </c>
      <c r="D250" s="25">
        <f t="shared" si="58"/>
        <v>7038</v>
      </c>
      <c r="E250" s="25">
        <f t="shared" si="58"/>
        <v>3378</v>
      </c>
      <c r="F250" s="25">
        <f t="shared" si="58"/>
        <v>3660</v>
      </c>
      <c r="G250" s="25">
        <f t="shared" si="58"/>
        <v>2796</v>
      </c>
      <c r="H250" s="25">
        <f t="shared" si="58"/>
        <v>1772</v>
      </c>
      <c r="I250" s="25">
        <f t="shared" si="58"/>
        <v>1024</v>
      </c>
    </row>
    <row r="251" spans="1:9" s="17" customFormat="1" ht="12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</row>
    <row r="252" spans="1:9" s="17" customFormat="1" ht="12" customHeight="1" x14ac:dyDescent="0.2">
      <c r="A252" s="243" t="s">
        <v>369</v>
      </c>
      <c r="B252" s="243"/>
      <c r="C252" s="16">
        <f t="shared" ref="C252:I252" si="59">SUM(C253:C256)</f>
        <v>292872</v>
      </c>
      <c r="D252" s="16">
        <f t="shared" si="59"/>
        <v>216324</v>
      </c>
      <c r="E252" s="16">
        <f t="shared" si="59"/>
        <v>99509</v>
      </c>
      <c r="F252" s="16">
        <f t="shared" si="59"/>
        <v>116815</v>
      </c>
      <c r="G252" s="16">
        <f t="shared" si="59"/>
        <v>76548</v>
      </c>
      <c r="H252" s="16">
        <f t="shared" si="59"/>
        <v>40483</v>
      </c>
      <c r="I252" s="16">
        <f t="shared" si="59"/>
        <v>36065</v>
      </c>
    </row>
    <row r="253" spans="1:9" s="17" customFormat="1" ht="12" customHeight="1" x14ac:dyDescent="0.2">
      <c r="A253" s="240" t="s">
        <v>230</v>
      </c>
      <c r="B253" s="240"/>
      <c r="C253" s="19">
        <f t="shared" ref="C253:I253" si="60">C188+C189+C190+C191+C192+C193+C194+C195+C197+C200+C201+C203+C205+C209+C146+C202</f>
        <v>50774</v>
      </c>
      <c r="D253" s="19">
        <f t="shared" si="60"/>
        <v>37771</v>
      </c>
      <c r="E253" s="19">
        <f t="shared" si="60"/>
        <v>17573</v>
      </c>
      <c r="F253" s="19">
        <f t="shared" si="60"/>
        <v>20198</v>
      </c>
      <c r="G253" s="19">
        <f t="shared" si="60"/>
        <v>13003</v>
      </c>
      <c r="H253" s="19">
        <f t="shared" si="60"/>
        <v>6916</v>
      </c>
      <c r="I253" s="19">
        <f t="shared" si="60"/>
        <v>6087</v>
      </c>
    </row>
    <row r="254" spans="1:9" s="17" customFormat="1" ht="12" customHeight="1" x14ac:dyDescent="0.2">
      <c r="A254" s="240" t="s">
        <v>234</v>
      </c>
      <c r="B254" s="240"/>
      <c r="C254" s="19">
        <f t="shared" ref="C254:I254" si="61">+C58+C59+C61+C62+C63+C64+C65+C67+C68+C69+C70+C71+C85+C60</f>
        <v>48994</v>
      </c>
      <c r="D254" s="19">
        <f t="shared" si="61"/>
        <v>38556</v>
      </c>
      <c r="E254" s="19">
        <f t="shared" si="61"/>
        <v>18008</v>
      </c>
      <c r="F254" s="19">
        <f t="shared" si="61"/>
        <v>20548</v>
      </c>
      <c r="G254" s="19">
        <f t="shared" si="61"/>
        <v>10438</v>
      </c>
      <c r="H254" s="19">
        <f t="shared" si="61"/>
        <v>5522</v>
      </c>
      <c r="I254" s="19">
        <f t="shared" si="61"/>
        <v>4916</v>
      </c>
    </row>
    <row r="255" spans="1:9" s="17" customFormat="1" ht="12" customHeight="1" x14ac:dyDescent="0.2">
      <c r="A255" s="240" t="s">
        <v>228</v>
      </c>
      <c r="B255" s="240"/>
      <c r="C255" s="19">
        <f t="shared" ref="C255:I255" si="62">C139+C141+C144+C148+C151+C156+C157+C160+C162+C164+C166+C170+C171+C173+C178+C185+C155+C158</f>
        <v>58132</v>
      </c>
      <c r="D255" s="19">
        <f t="shared" si="62"/>
        <v>44364</v>
      </c>
      <c r="E255" s="19">
        <f t="shared" si="62"/>
        <v>20307</v>
      </c>
      <c r="F255" s="19">
        <f t="shared" si="62"/>
        <v>24057</v>
      </c>
      <c r="G255" s="19">
        <f t="shared" si="62"/>
        <v>13768</v>
      </c>
      <c r="H255" s="19">
        <f t="shared" si="62"/>
        <v>7273</v>
      </c>
      <c r="I255" s="19">
        <f t="shared" si="62"/>
        <v>6495</v>
      </c>
    </row>
    <row r="256" spans="1:9" s="17" customFormat="1" ht="12" customHeight="1" x14ac:dyDescent="0.2">
      <c r="A256" s="242" t="s">
        <v>227</v>
      </c>
      <c r="B256" s="242"/>
      <c r="C256" s="25">
        <f t="shared" ref="C256:I256" si="63">+C74+C75+C76+C79+C80+C83+C81+C87+C86+C91+C88+C92+C90+C93+C94+C99+C98+C97+C100+C101+C102+C103+C104+C106+C105+C107+C108+C110+C109+C112+C111+C115+C117+C116+C119+C118+C120+C121+C122+C123+C124+C126+C127+C130+C129+C131+C132+C134+C135+C136</f>
        <v>134972</v>
      </c>
      <c r="D256" s="25">
        <f t="shared" si="63"/>
        <v>95633</v>
      </c>
      <c r="E256" s="25">
        <f t="shared" si="63"/>
        <v>43621</v>
      </c>
      <c r="F256" s="25">
        <f t="shared" si="63"/>
        <v>52012</v>
      </c>
      <c r="G256" s="25">
        <f t="shared" si="63"/>
        <v>39339</v>
      </c>
      <c r="H256" s="25">
        <f t="shared" si="63"/>
        <v>20772</v>
      </c>
      <c r="I256" s="25">
        <f t="shared" si="63"/>
        <v>18567</v>
      </c>
    </row>
    <row r="257" spans="1:9" s="31" customFormat="1" ht="5.25" customHeight="1" x14ac:dyDescent="0.2">
      <c r="A257" s="293"/>
      <c r="B257" s="293"/>
      <c r="C257" s="293"/>
      <c r="D257" s="293"/>
      <c r="E257" s="293"/>
      <c r="F257" s="293"/>
      <c r="G257" s="293"/>
      <c r="H257" s="293"/>
      <c r="I257" s="293"/>
    </row>
    <row r="258" spans="1:9" s="32" customFormat="1" ht="11.25" x14ac:dyDescent="0.2">
      <c r="A258" s="294" t="s">
        <v>235</v>
      </c>
      <c r="B258" s="294"/>
      <c r="C258" s="294"/>
      <c r="D258" s="294"/>
      <c r="E258" s="294"/>
      <c r="F258" s="294"/>
      <c r="G258" s="294"/>
      <c r="H258" s="294"/>
      <c r="I258" s="294"/>
    </row>
    <row r="259" spans="1:9" s="33" customFormat="1" ht="12" customHeight="1" x14ac:dyDescent="0.2">
      <c r="A259" s="294" t="s">
        <v>368</v>
      </c>
      <c r="B259" s="294"/>
      <c r="C259" s="294"/>
      <c r="D259" s="294"/>
      <c r="E259" s="294"/>
      <c r="F259" s="294"/>
      <c r="G259" s="294"/>
      <c r="H259" s="294"/>
      <c r="I259" s="294"/>
    </row>
    <row r="260" spans="1:9" s="31" customFormat="1" ht="5.25" customHeight="1" x14ac:dyDescent="0.2">
      <c r="A260" s="293"/>
      <c r="B260" s="293"/>
      <c r="C260" s="293"/>
      <c r="D260" s="293"/>
      <c r="E260" s="293"/>
      <c r="F260" s="293"/>
      <c r="G260" s="293"/>
      <c r="H260" s="293"/>
      <c r="I260" s="293"/>
    </row>
    <row r="261" spans="1:9" s="33" customFormat="1" ht="9" customHeight="1" x14ac:dyDescent="0.2">
      <c r="A261" s="316" t="s">
        <v>236</v>
      </c>
      <c r="B261" s="316"/>
      <c r="C261" s="316"/>
      <c r="D261" s="316"/>
      <c r="E261" s="316"/>
      <c r="F261" s="316"/>
      <c r="G261" s="316"/>
      <c r="H261" s="316"/>
      <c r="I261" s="316"/>
    </row>
    <row r="262" spans="1:9" s="31" customFormat="1" ht="5.25" customHeight="1" x14ac:dyDescent="0.2">
      <c r="A262" s="293"/>
      <c r="B262" s="293"/>
      <c r="C262" s="293"/>
      <c r="D262" s="293"/>
      <c r="E262" s="293"/>
      <c r="F262" s="293"/>
      <c r="G262" s="293"/>
      <c r="H262" s="293"/>
      <c r="I262" s="293"/>
    </row>
    <row r="263" spans="1:9" s="34" customFormat="1" ht="11.25" customHeight="1" x14ac:dyDescent="0.2">
      <c r="A263" s="294" t="s">
        <v>237</v>
      </c>
      <c r="B263" s="294"/>
      <c r="C263" s="294"/>
      <c r="D263" s="294"/>
      <c r="E263" s="294"/>
      <c r="F263" s="294"/>
      <c r="G263" s="294"/>
      <c r="H263" s="294"/>
      <c r="I263" s="294"/>
    </row>
    <row r="264" spans="1:9" s="34" customFormat="1" ht="11.25" customHeight="1" x14ac:dyDescent="0.2">
      <c r="A264" s="294" t="s">
        <v>336</v>
      </c>
      <c r="B264" s="294"/>
      <c r="C264" s="294"/>
      <c r="D264" s="294"/>
      <c r="E264" s="294"/>
      <c r="F264" s="294"/>
      <c r="G264" s="294"/>
      <c r="H264" s="294"/>
      <c r="I264" s="294"/>
    </row>
    <row r="265" spans="1:9" ht="12" customHeight="1" x14ac:dyDescent="0.2">
      <c r="A265" s="17"/>
      <c r="B265" s="17"/>
      <c r="C265" s="122"/>
      <c r="D265" s="122"/>
      <c r="E265" s="122"/>
      <c r="F265" s="122"/>
      <c r="G265" s="122"/>
      <c r="H265" s="122"/>
      <c r="I265" s="122"/>
    </row>
  </sheetData>
  <mergeCells count="233">
    <mergeCell ref="A255:B255"/>
    <mergeCell ref="A256:B256"/>
    <mergeCell ref="A257:I257"/>
    <mergeCell ref="A263:I263"/>
    <mergeCell ref="A264:I264"/>
    <mergeCell ref="A258:I258"/>
    <mergeCell ref="A260:I260"/>
    <mergeCell ref="A261:I261"/>
    <mergeCell ref="A262:I262"/>
    <mergeCell ref="A259:I259"/>
    <mergeCell ref="A248:B248"/>
    <mergeCell ref="A249:B249"/>
    <mergeCell ref="A250:B250"/>
    <mergeCell ref="A252:B252"/>
    <mergeCell ref="A253:B253"/>
    <mergeCell ref="A254:B254"/>
    <mergeCell ref="A242:B242"/>
    <mergeCell ref="A243:B243"/>
    <mergeCell ref="A244:B244"/>
    <mergeCell ref="A245:B245"/>
    <mergeCell ref="A246:B246"/>
    <mergeCell ref="A247:B247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216:B216"/>
    <mergeCell ref="A217:B217"/>
    <mergeCell ref="A218:B218"/>
    <mergeCell ref="A219:B219"/>
    <mergeCell ref="A220:B220"/>
    <mergeCell ref="A222:B222"/>
    <mergeCell ref="A209:B209"/>
    <mergeCell ref="A210:B210"/>
    <mergeCell ref="A211:B211"/>
    <mergeCell ref="A212:B212"/>
    <mergeCell ref="A213:B213"/>
    <mergeCell ref="A215:B215"/>
    <mergeCell ref="A202:B202"/>
    <mergeCell ref="A203:B203"/>
    <mergeCell ref="A204:B204"/>
    <mergeCell ref="A205:B205"/>
    <mergeCell ref="A207:B207"/>
    <mergeCell ref="A208:B208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3:B183"/>
    <mergeCell ref="A184:B184"/>
    <mergeCell ref="A185:B185"/>
    <mergeCell ref="A187:B187"/>
    <mergeCell ref="A188:B188"/>
    <mergeCell ref="A189:B189"/>
    <mergeCell ref="A177:B177"/>
    <mergeCell ref="A178:B178"/>
    <mergeCell ref="A179:B179"/>
    <mergeCell ref="A180:B180"/>
    <mergeCell ref="A181:B181"/>
    <mergeCell ref="A182:B182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33:B133"/>
    <mergeCell ref="A134:B134"/>
    <mergeCell ref="A135:B135"/>
    <mergeCell ref="A136:B136"/>
    <mergeCell ref="A138:B138"/>
    <mergeCell ref="A139:B139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3:B53"/>
    <mergeCell ref="A54:B54"/>
    <mergeCell ref="A55:B55"/>
    <mergeCell ref="A57:B57"/>
    <mergeCell ref="A58:B58"/>
    <mergeCell ref="A59:B59"/>
    <mergeCell ref="A39:B39"/>
    <mergeCell ref="A41:B41"/>
    <mergeCell ref="A42:B42"/>
    <mergeCell ref="A43:B43"/>
    <mergeCell ref="A47:B47"/>
    <mergeCell ref="A52:B52"/>
    <mergeCell ref="A25:B25"/>
    <mergeCell ref="A28:B28"/>
    <mergeCell ref="A31:B31"/>
    <mergeCell ref="A32:B32"/>
    <mergeCell ref="A37:B37"/>
    <mergeCell ref="A38:B38"/>
    <mergeCell ref="A20:B20"/>
    <mergeCell ref="A22:B22"/>
    <mergeCell ref="A23:B23"/>
    <mergeCell ref="A24:B24"/>
    <mergeCell ref="A6:B6"/>
    <mergeCell ref="D6:F6"/>
    <mergeCell ref="G6:I6"/>
    <mergeCell ref="A7:I7"/>
    <mergeCell ref="A9:B9"/>
    <mergeCell ref="A11:B11"/>
    <mergeCell ref="A1:I1"/>
    <mergeCell ref="A2:I2"/>
    <mergeCell ref="A3:I3"/>
    <mergeCell ref="A4:I4"/>
    <mergeCell ref="A5:B5"/>
    <mergeCell ref="D5:F5"/>
    <mergeCell ref="G5:I5"/>
    <mergeCell ref="A12:B12"/>
    <mergeCell ref="A16:B16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I278"/>
  <sheetViews>
    <sheetView workbookViewId="0">
      <selection sqref="A1:I1"/>
    </sheetView>
  </sheetViews>
  <sheetFormatPr defaultRowHeight="12.75" x14ac:dyDescent="0.2"/>
  <cols>
    <col min="1" max="1" width="1.7109375" style="1" customWidth="1"/>
    <col min="2" max="2" width="28" style="1" customWidth="1"/>
    <col min="3" max="9" width="11.28515625" style="2" customWidth="1"/>
  </cols>
  <sheetData>
    <row r="1" spans="1:9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x14ac:dyDescent="0.2">
      <c r="A2" s="299" t="s">
        <v>238</v>
      </c>
      <c r="B2" s="299"/>
      <c r="C2" s="299"/>
      <c r="D2" s="299"/>
      <c r="E2" s="299"/>
      <c r="F2" s="299"/>
      <c r="G2" s="299"/>
      <c r="H2" s="299"/>
      <c r="I2" s="299"/>
    </row>
    <row r="3" spans="1:9" x14ac:dyDescent="0.2">
      <c r="A3" s="299"/>
      <c r="B3" s="299"/>
      <c r="C3" s="299"/>
      <c r="D3" s="299"/>
      <c r="E3" s="299"/>
      <c r="F3" s="299"/>
      <c r="G3" s="299"/>
      <c r="H3" s="299"/>
      <c r="I3" s="299"/>
    </row>
    <row r="4" spans="1:9" x14ac:dyDescent="0.2">
      <c r="A4" s="317"/>
      <c r="B4" s="317"/>
      <c r="C4" s="317"/>
      <c r="D4" s="317"/>
      <c r="E4" s="317"/>
      <c r="F4" s="317"/>
      <c r="G4" s="317"/>
      <c r="H4" s="317"/>
      <c r="I4" s="317"/>
    </row>
    <row r="5" spans="1:9" s="37" customFormat="1" ht="12" customHeight="1" x14ac:dyDescent="0.2">
      <c r="A5" s="318"/>
      <c r="B5" s="318"/>
      <c r="C5" s="36" t="s">
        <v>1</v>
      </c>
      <c r="D5" s="319" t="s">
        <v>2</v>
      </c>
      <c r="E5" s="320"/>
      <c r="F5" s="320"/>
      <c r="G5" s="319" t="s">
        <v>3</v>
      </c>
      <c r="H5" s="320"/>
      <c r="I5" s="320"/>
    </row>
    <row r="6" spans="1:9" s="37" customFormat="1" ht="12" customHeight="1" x14ac:dyDescent="0.2">
      <c r="A6" s="295"/>
      <c r="B6" s="295"/>
      <c r="C6" s="38"/>
      <c r="D6" s="321" t="s">
        <v>239</v>
      </c>
      <c r="E6" s="322"/>
      <c r="F6" s="322"/>
      <c r="G6" s="321" t="s">
        <v>239</v>
      </c>
      <c r="H6" s="322"/>
      <c r="I6" s="322"/>
    </row>
    <row r="7" spans="1:9" s="37" customFormat="1" ht="12" customHeight="1" x14ac:dyDescent="0.2">
      <c r="A7" s="323"/>
      <c r="B7" s="323"/>
      <c r="C7" s="323"/>
      <c r="D7" s="323"/>
      <c r="E7" s="323"/>
      <c r="F7" s="323"/>
      <c r="G7" s="323"/>
      <c r="H7" s="323"/>
      <c r="I7" s="323"/>
    </row>
    <row r="8" spans="1:9" s="37" customFormat="1" ht="12" customHeight="1" x14ac:dyDescent="0.2">
      <c r="A8" s="324"/>
      <c r="B8" s="324"/>
      <c r="C8" s="39"/>
      <c r="D8" s="39" t="s">
        <v>1</v>
      </c>
      <c r="E8" s="39" t="s">
        <v>4</v>
      </c>
      <c r="F8" s="39" t="s">
        <v>5</v>
      </c>
      <c r="G8" s="39" t="s">
        <v>1</v>
      </c>
      <c r="H8" s="39" t="s">
        <v>4</v>
      </c>
      <c r="I8" s="39" t="s">
        <v>5</v>
      </c>
    </row>
    <row r="9" spans="1:9" s="41" customFormat="1" ht="11.25" customHeight="1" x14ac:dyDescent="0.2">
      <c r="A9" s="303" t="s">
        <v>6</v>
      </c>
      <c r="B9" s="303"/>
      <c r="C9" s="40">
        <f t="shared" ref="C9:I9" si="0">C11+C22+C37+C41+C52</f>
        <v>332736</v>
      </c>
      <c r="D9" s="40">
        <f t="shared" si="0"/>
        <v>248274</v>
      </c>
      <c r="E9" s="40">
        <f t="shared" si="0"/>
        <v>114826</v>
      </c>
      <c r="F9" s="40">
        <f t="shared" si="0"/>
        <v>133448</v>
      </c>
      <c r="G9" s="40">
        <f t="shared" si="0"/>
        <v>84462</v>
      </c>
      <c r="H9" s="40">
        <f t="shared" si="0"/>
        <v>45188</v>
      </c>
      <c r="I9" s="40">
        <f t="shared" si="0"/>
        <v>39274</v>
      </c>
    </row>
    <row r="10" spans="1:9" s="41" customFormat="1" ht="11.25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41" customFormat="1" ht="11.25" customHeight="1" x14ac:dyDescent="0.2">
      <c r="A11" s="243" t="s">
        <v>7</v>
      </c>
      <c r="B11" s="243"/>
      <c r="C11" s="16">
        <f t="shared" ref="C11:I11" si="1">C12+C16+C20</f>
        <v>29145</v>
      </c>
      <c r="D11" s="16">
        <f t="shared" si="1"/>
        <v>22105</v>
      </c>
      <c r="E11" s="16">
        <f t="shared" si="1"/>
        <v>10663</v>
      </c>
      <c r="F11" s="16">
        <f t="shared" si="1"/>
        <v>11442</v>
      </c>
      <c r="G11" s="16">
        <f t="shared" si="1"/>
        <v>7040</v>
      </c>
      <c r="H11" s="16">
        <f t="shared" si="1"/>
        <v>4100</v>
      </c>
      <c r="I11" s="16">
        <f t="shared" si="1"/>
        <v>2940</v>
      </c>
    </row>
    <row r="12" spans="1:9" s="41" customFormat="1" ht="11.25" customHeight="1" x14ac:dyDescent="0.2">
      <c r="A12" s="240" t="s">
        <v>8</v>
      </c>
      <c r="B12" s="240"/>
      <c r="C12" s="19">
        <f t="shared" ref="C12:I12" si="2">C13+C14+C15</f>
        <v>9838</v>
      </c>
      <c r="D12" s="19">
        <f t="shared" si="2"/>
        <v>7089</v>
      </c>
      <c r="E12" s="19">
        <f t="shared" si="2"/>
        <v>3390</v>
      </c>
      <c r="F12" s="19">
        <f t="shared" si="2"/>
        <v>3699</v>
      </c>
      <c r="G12" s="19">
        <f t="shared" si="2"/>
        <v>2749</v>
      </c>
      <c r="H12" s="19">
        <f t="shared" si="2"/>
        <v>1710</v>
      </c>
      <c r="I12" s="19">
        <f t="shared" si="2"/>
        <v>1039</v>
      </c>
    </row>
    <row r="13" spans="1:9" s="41" customFormat="1" ht="11.25" customHeight="1" x14ac:dyDescent="0.2">
      <c r="A13" s="20"/>
      <c r="B13" s="21" t="s">
        <v>9</v>
      </c>
      <c r="C13" s="19">
        <f t="shared" ref="C13:I13" si="3">C235+C237+C243+C250+C251</f>
        <v>3335</v>
      </c>
      <c r="D13" s="19">
        <f t="shared" si="3"/>
        <v>2665</v>
      </c>
      <c r="E13" s="19">
        <f t="shared" si="3"/>
        <v>1271</v>
      </c>
      <c r="F13" s="19">
        <f t="shared" si="3"/>
        <v>1394</v>
      </c>
      <c r="G13" s="19">
        <f t="shared" si="3"/>
        <v>670</v>
      </c>
      <c r="H13" s="19">
        <f t="shared" si="3"/>
        <v>395</v>
      </c>
      <c r="I13" s="19">
        <f t="shared" si="3"/>
        <v>275</v>
      </c>
    </row>
    <row r="14" spans="1:9" s="41" customFormat="1" ht="11.25" customHeight="1" x14ac:dyDescent="0.2">
      <c r="A14" s="20"/>
      <c r="B14" s="21" t="s">
        <v>10</v>
      </c>
      <c r="C14" s="19">
        <f t="shared" ref="C14:I14" si="4">+C236+C244+C239+C240+C241+C242+C246+C247+C252</f>
        <v>3407</v>
      </c>
      <c r="D14" s="19">
        <f t="shared" si="4"/>
        <v>2442</v>
      </c>
      <c r="E14" s="19">
        <f t="shared" si="4"/>
        <v>1170</v>
      </c>
      <c r="F14" s="19">
        <f t="shared" si="4"/>
        <v>1272</v>
      </c>
      <c r="G14" s="19">
        <f t="shared" si="4"/>
        <v>965</v>
      </c>
      <c r="H14" s="19">
        <f t="shared" si="4"/>
        <v>617</v>
      </c>
      <c r="I14" s="19">
        <f t="shared" si="4"/>
        <v>348</v>
      </c>
    </row>
    <row r="15" spans="1:9" s="41" customFormat="1" ht="11.25" customHeight="1" x14ac:dyDescent="0.2">
      <c r="A15" s="20"/>
      <c r="B15" s="22" t="s">
        <v>11</v>
      </c>
      <c r="C15" s="19">
        <f t="shared" ref="C15:I15" si="5">C238+C245+C248+C249</f>
        <v>3096</v>
      </c>
      <c r="D15" s="19">
        <f t="shared" si="5"/>
        <v>1982</v>
      </c>
      <c r="E15" s="19">
        <f t="shared" si="5"/>
        <v>949</v>
      </c>
      <c r="F15" s="19">
        <f t="shared" si="5"/>
        <v>1033</v>
      </c>
      <c r="G15" s="19">
        <f t="shared" si="5"/>
        <v>1114</v>
      </c>
      <c r="H15" s="19">
        <f t="shared" si="5"/>
        <v>698</v>
      </c>
      <c r="I15" s="19">
        <f t="shared" si="5"/>
        <v>416</v>
      </c>
    </row>
    <row r="16" spans="1:9" s="41" customFormat="1" ht="11.25" customHeight="1" x14ac:dyDescent="0.2">
      <c r="A16" s="240" t="s">
        <v>12</v>
      </c>
      <c r="B16" s="240"/>
      <c r="C16" s="19">
        <f t="shared" ref="C16:I16" si="6">C17+C18+C19</f>
        <v>5697</v>
      </c>
      <c r="D16" s="19">
        <f t="shared" si="6"/>
        <v>5239</v>
      </c>
      <c r="E16" s="19">
        <f t="shared" si="6"/>
        <v>2597</v>
      </c>
      <c r="F16" s="19">
        <f t="shared" si="6"/>
        <v>2642</v>
      </c>
      <c r="G16" s="19">
        <f t="shared" si="6"/>
        <v>458</v>
      </c>
      <c r="H16" s="19">
        <f t="shared" si="6"/>
        <v>258</v>
      </c>
      <c r="I16" s="19">
        <f t="shared" si="6"/>
        <v>200</v>
      </c>
    </row>
    <row r="17" spans="1:9" s="41" customFormat="1" ht="11.25" customHeight="1" x14ac:dyDescent="0.2">
      <c r="A17" s="20"/>
      <c r="B17" s="21" t="s">
        <v>13</v>
      </c>
      <c r="C17" s="19">
        <f t="shared" ref="C17:I17" si="7">+C229</f>
        <v>1825</v>
      </c>
      <c r="D17" s="19">
        <f t="shared" si="7"/>
        <v>1705</v>
      </c>
      <c r="E17" s="19">
        <f t="shared" si="7"/>
        <v>840</v>
      </c>
      <c r="F17" s="19">
        <f t="shared" si="7"/>
        <v>865</v>
      </c>
      <c r="G17" s="19">
        <f t="shared" si="7"/>
        <v>120</v>
      </c>
      <c r="H17" s="19">
        <f t="shared" si="7"/>
        <v>69</v>
      </c>
      <c r="I17" s="19">
        <f t="shared" si="7"/>
        <v>51</v>
      </c>
    </row>
    <row r="18" spans="1:9" s="41" customFormat="1" ht="11.25" customHeight="1" x14ac:dyDescent="0.2">
      <c r="A18" s="20"/>
      <c r="B18" s="21" t="s">
        <v>14</v>
      </c>
      <c r="C18" s="19">
        <f t="shared" ref="C18:I18" si="8">+C228</f>
        <v>1835</v>
      </c>
      <c r="D18" s="19">
        <f t="shared" si="8"/>
        <v>1644</v>
      </c>
      <c r="E18" s="19">
        <f t="shared" si="8"/>
        <v>797</v>
      </c>
      <c r="F18" s="19">
        <f t="shared" si="8"/>
        <v>847</v>
      </c>
      <c r="G18" s="19">
        <f t="shared" si="8"/>
        <v>191</v>
      </c>
      <c r="H18" s="19">
        <f t="shared" si="8"/>
        <v>105</v>
      </c>
      <c r="I18" s="19">
        <f t="shared" si="8"/>
        <v>86</v>
      </c>
    </row>
    <row r="19" spans="1:9" s="41" customFormat="1" ht="11.25" customHeight="1" x14ac:dyDescent="0.2">
      <c r="A19" s="23"/>
      <c r="B19" s="21" t="s">
        <v>15</v>
      </c>
      <c r="C19" s="19">
        <f t="shared" ref="C19:I19" si="9">C230+C231+C232</f>
        <v>2037</v>
      </c>
      <c r="D19" s="19">
        <f t="shared" si="9"/>
        <v>1890</v>
      </c>
      <c r="E19" s="19">
        <f t="shared" si="9"/>
        <v>960</v>
      </c>
      <c r="F19" s="19">
        <f t="shared" si="9"/>
        <v>930</v>
      </c>
      <c r="G19" s="19">
        <f t="shared" si="9"/>
        <v>147</v>
      </c>
      <c r="H19" s="19">
        <f t="shared" si="9"/>
        <v>84</v>
      </c>
      <c r="I19" s="19">
        <f t="shared" si="9"/>
        <v>63</v>
      </c>
    </row>
    <row r="20" spans="1:9" s="41" customFormat="1" ht="11.25" customHeight="1" x14ac:dyDescent="0.2">
      <c r="A20" s="242" t="s">
        <v>16</v>
      </c>
      <c r="B20" s="242"/>
      <c r="C20" s="25">
        <f t="shared" ref="C20:I20" si="10">C220+C221+C222+C205+C223+C224+C211+C225+C214</f>
        <v>13610</v>
      </c>
      <c r="D20" s="25">
        <f t="shared" si="10"/>
        <v>9777</v>
      </c>
      <c r="E20" s="25">
        <f t="shared" si="10"/>
        <v>4676</v>
      </c>
      <c r="F20" s="25">
        <f t="shared" si="10"/>
        <v>5101</v>
      </c>
      <c r="G20" s="25">
        <f t="shared" si="10"/>
        <v>3833</v>
      </c>
      <c r="H20" s="25">
        <f t="shared" si="10"/>
        <v>2132</v>
      </c>
      <c r="I20" s="25">
        <f t="shared" si="10"/>
        <v>1701</v>
      </c>
    </row>
    <row r="21" spans="1:9" s="41" customFormat="1" ht="11.2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41" customFormat="1" ht="11.25" customHeight="1" x14ac:dyDescent="0.2">
      <c r="A22" s="243" t="s">
        <v>17</v>
      </c>
      <c r="B22" s="243"/>
      <c r="C22" s="16">
        <f t="shared" ref="C22:I22" si="11">C23+C24+C25+C28+C31+C32</f>
        <v>66821</v>
      </c>
      <c r="D22" s="16">
        <f t="shared" si="11"/>
        <v>51917</v>
      </c>
      <c r="E22" s="16">
        <f t="shared" si="11"/>
        <v>23883</v>
      </c>
      <c r="F22" s="16">
        <f t="shared" si="11"/>
        <v>28034</v>
      </c>
      <c r="G22" s="16">
        <f t="shared" si="11"/>
        <v>14904</v>
      </c>
      <c r="H22" s="16">
        <f t="shared" si="11"/>
        <v>7901</v>
      </c>
      <c r="I22" s="16">
        <f t="shared" si="11"/>
        <v>7003</v>
      </c>
    </row>
    <row r="23" spans="1:9" s="41" customFormat="1" ht="11.25" customHeight="1" x14ac:dyDescent="0.2">
      <c r="A23" s="240" t="s">
        <v>18</v>
      </c>
      <c r="B23" s="240"/>
      <c r="C23" s="19">
        <f t="shared" ref="C23:I23" si="12">C149+C152+C153+C167+C168+C171+C173+C175+C178</f>
        <v>40585</v>
      </c>
      <c r="D23" s="19">
        <f t="shared" si="12"/>
        <v>29656</v>
      </c>
      <c r="E23" s="19">
        <f t="shared" si="12"/>
        <v>13352</v>
      </c>
      <c r="F23" s="19">
        <f t="shared" si="12"/>
        <v>16304</v>
      </c>
      <c r="G23" s="19">
        <f t="shared" si="12"/>
        <v>10929</v>
      </c>
      <c r="H23" s="19">
        <f t="shared" si="12"/>
        <v>5669</v>
      </c>
      <c r="I23" s="19">
        <f t="shared" si="12"/>
        <v>5260</v>
      </c>
    </row>
    <row r="24" spans="1:9" s="41" customFormat="1" ht="11.25" customHeight="1" x14ac:dyDescent="0.2">
      <c r="A24" s="240" t="s">
        <v>19</v>
      </c>
      <c r="B24" s="240"/>
      <c r="C24" s="19">
        <f t="shared" ref="C24:I24" si="13">C154+C160+C163+C169+C177+C179+C180+C186</f>
        <v>4004</v>
      </c>
      <c r="D24" s="19">
        <f t="shared" si="13"/>
        <v>3289</v>
      </c>
      <c r="E24" s="19">
        <f t="shared" si="13"/>
        <v>1526</v>
      </c>
      <c r="F24" s="19">
        <f t="shared" si="13"/>
        <v>1763</v>
      </c>
      <c r="G24" s="19">
        <f t="shared" si="13"/>
        <v>715</v>
      </c>
      <c r="H24" s="19">
        <f t="shared" si="13"/>
        <v>409</v>
      </c>
      <c r="I24" s="19">
        <f t="shared" si="13"/>
        <v>306</v>
      </c>
    </row>
    <row r="25" spans="1:9" s="41" customFormat="1" ht="11.25" customHeight="1" x14ac:dyDescent="0.2">
      <c r="A25" s="240" t="s">
        <v>20</v>
      </c>
      <c r="B25" s="240"/>
      <c r="C25" s="19">
        <f t="shared" ref="C25:I25" si="14">C26+C27</f>
        <v>11892</v>
      </c>
      <c r="D25" s="19">
        <f t="shared" si="14"/>
        <v>9739</v>
      </c>
      <c r="E25" s="19">
        <f t="shared" si="14"/>
        <v>4634</v>
      </c>
      <c r="F25" s="19">
        <f t="shared" si="14"/>
        <v>5105</v>
      </c>
      <c r="G25" s="19">
        <f t="shared" si="14"/>
        <v>2153</v>
      </c>
      <c r="H25" s="19">
        <f t="shared" si="14"/>
        <v>1188</v>
      </c>
      <c r="I25" s="19">
        <f t="shared" si="14"/>
        <v>965</v>
      </c>
    </row>
    <row r="26" spans="1:9" s="41" customFormat="1" ht="11.25" customHeight="1" x14ac:dyDescent="0.2">
      <c r="A26" s="26"/>
      <c r="B26" s="21" t="s">
        <v>21</v>
      </c>
      <c r="C26" s="19">
        <f t="shared" ref="C26:I26" si="15">C151+C157+C159+C170+C181+C187</f>
        <v>937</v>
      </c>
      <c r="D26" s="19">
        <f t="shared" si="15"/>
        <v>878</v>
      </c>
      <c r="E26" s="19">
        <f t="shared" si="15"/>
        <v>436</v>
      </c>
      <c r="F26" s="19">
        <f t="shared" si="15"/>
        <v>442</v>
      </c>
      <c r="G26" s="19">
        <f t="shared" si="15"/>
        <v>59</v>
      </c>
      <c r="H26" s="19">
        <f t="shared" si="15"/>
        <v>31</v>
      </c>
      <c r="I26" s="19">
        <f t="shared" si="15"/>
        <v>28</v>
      </c>
    </row>
    <row r="27" spans="1:9" s="41" customFormat="1" ht="11.25" customHeight="1" x14ac:dyDescent="0.2">
      <c r="A27" s="23"/>
      <c r="B27" s="21" t="s">
        <v>22</v>
      </c>
      <c r="C27" s="19">
        <f t="shared" ref="C27:I27" si="16">C158+C161+C166+C183</f>
        <v>10955</v>
      </c>
      <c r="D27" s="19">
        <f t="shared" si="16"/>
        <v>8861</v>
      </c>
      <c r="E27" s="19">
        <f t="shared" si="16"/>
        <v>4198</v>
      </c>
      <c r="F27" s="19">
        <f t="shared" si="16"/>
        <v>4663</v>
      </c>
      <c r="G27" s="19">
        <f t="shared" si="16"/>
        <v>2094</v>
      </c>
      <c r="H27" s="19">
        <f t="shared" si="16"/>
        <v>1157</v>
      </c>
      <c r="I27" s="19">
        <f t="shared" si="16"/>
        <v>937</v>
      </c>
    </row>
    <row r="28" spans="1:9" s="41" customFormat="1" ht="11.25" customHeight="1" x14ac:dyDescent="0.2">
      <c r="A28" s="240" t="s">
        <v>23</v>
      </c>
      <c r="B28" s="240"/>
      <c r="C28" s="19">
        <f t="shared" ref="C28:I28" si="17">C29+C30</f>
        <v>3722</v>
      </c>
      <c r="D28" s="19">
        <f t="shared" si="17"/>
        <v>3292</v>
      </c>
      <c r="E28" s="19">
        <f t="shared" si="17"/>
        <v>1516</v>
      </c>
      <c r="F28" s="19">
        <f t="shared" si="17"/>
        <v>1776</v>
      </c>
      <c r="G28" s="19">
        <f t="shared" si="17"/>
        <v>430</v>
      </c>
      <c r="H28" s="19">
        <f t="shared" si="17"/>
        <v>243</v>
      </c>
      <c r="I28" s="19">
        <f t="shared" si="17"/>
        <v>187</v>
      </c>
    </row>
    <row r="29" spans="1:9" s="41" customFormat="1" ht="11.25" customHeight="1" x14ac:dyDescent="0.2">
      <c r="A29" s="26"/>
      <c r="B29" s="21" t="s">
        <v>24</v>
      </c>
      <c r="C29" s="19">
        <f t="shared" ref="C29:I29" si="18">C150+C164+C176</f>
        <v>1143</v>
      </c>
      <c r="D29" s="19">
        <f t="shared" si="18"/>
        <v>1026</v>
      </c>
      <c r="E29" s="19">
        <f t="shared" si="18"/>
        <v>453</v>
      </c>
      <c r="F29" s="19">
        <f t="shared" si="18"/>
        <v>573</v>
      </c>
      <c r="G29" s="19">
        <f t="shared" si="18"/>
        <v>117</v>
      </c>
      <c r="H29" s="19">
        <f t="shared" si="18"/>
        <v>58</v>
      </c>
      <c r="I29" s="19">
        <f t="shared" si="18"/>
        <v>59</v>
      </c>
    </row>
    <row r="30" spans="1:9" s="41" customFormat="1" ht="11.25" customHeight="1" x14ac:dyDescent="0.2">
      <c r="A30" s="23"/>
      <c r="B30" s="21" t="s">
        <v>25</v>
      </c>
      <c r="C30" s="19">
        <f t="shared" ref="C30:I30" si="19">C155+C182+C185</f>
        <v>2579</v>
      </c>
      <c r="D30" s="19">
        <f t="shared" si="19"/>
        <v>2266</v>
      </c>
      <c r="E30" s="19">
        <f t="shared" si="19"/>
        <v>1063</v>
      </c>
      <c r="F30" s="19">
        <f t="shared" si="19"/>
        <v>1203</v>
      </c>
      <c r="G30" s="19">
        <f t="shared" si="19"/>
        <v>313</v>
      </c>
      <c r="H30" s="19">
        <f t="shared" si="19"/>
        <v>185</v>
      </c>
      <c r="I30" s="19">
        <f t="shared" si="19"/>
        <v>128</v>
      </c>
    </row>
    <row r="31" spans="1:9" s="41" customFormat="1" ht="11.25" customHeight="1" x14ac:dyDescent="0.2">
      <c r="A31" s="240" t="s">
        <v>26</v>
      </c>
      <c r="B31" s="240"/>
      <c r="C31" s="19">
        <f t="shared" ref="C31:I31" si="20">C162+C165+C172+C174+C184</f>
        <v>792</v>
      </c>
      <c r="D31" s="19">
        <f t="shared" si="20"/>
        <v>727</v>
      </c>
      <c r="E31" s="19">
        <f t="shared" si="20"/>
        <v>351</v>
      </c>
      <c r="F31" s="19">
        <f t="shared" si="20"/>
        <v>376</v>
      </c>
      <c r="G31" s="19">
        <f t="shared" si="20"/>
        <v>65</v>
      </c>
      <c r="H31" s="19">
        <f t="shared" si="20"/>
        <v>36</v>
      </c>
      <c r="I31" s="19">
        <f t="shared" si="20"/>
        <v>29</v>
      </c>
    </row>
    <row r="32" spans="1:9" s="41" customFormat="1" ht="11.25" customHeight="1" x14ac:dyDescent="0.2">
      <c r="A32" s="240" t="s">
        <v>27</v>
      </c>
      <c r="B32" s="240"/>
      <c r="C32" s="19">
        <f t="shared" ref="C32:I32" si="21">C33+C34+C35</f>
        <v>5826</v>
      </c>
      <c r="D32" s="19">
        <f t="shared" si="21"/>
        <v>5214</v>
      </c>
      <c r="E32" s="19">
        <f t="shared" si="21"/>
        <v>2504</v>
      </c>
      <c r="F32" s="19">
        <f t="shared" si="21"/>
        <v>2710</v>
      </c>
      <c r="G32" s="19">
        <f t="shared" si="21"/>
        <v>612</v>
      </c>
      <c r="H32" s="19">
        <f t="shared" si="21"/>
        <v>356</v>
      </c>
      <c r="I32" s="19">
        <f t="shared" si="21"/>
        <v>256</v>
      </c>
    </row>
    <row r="33" spans="1:9" s="41" customFormat="1" ht="11.25" customHeight="1" x14ac:dyDescent="0.2">
      <c r="A33" s="26"/>
      <c r="B33" s="21" t="s">
        <v>28</v>
      </c>
      <c r="C33" s="19">
        <f t="shared" ref="C33:I33" si="22">C195</f>
        <v>572</v>
      </c>
      <c r="D33" s="19">
        <f t="shared" si="22"/>
        <v>545</v>
      </c>
      <c r="E33" s="19">
        <f t="shared" si="22"/>
        <v>264</v>
      </c>
      <c r="F33" s="19">
        <f t="shared" si="22"/>
        <v>281</v>
      </c>
      <c r="G33" s="19">
        <f t="shared" si="22"/>
        <v>27</v>
      </c>
      <c r="H33" s="19">
        <f t="shared" si="22"/>
        <v>22</v>
      </c>
      <c r="I33" s="19">
        <f t="shared" si="22"/>
        <v>5</v>
      </c>
    </row>
    <row r="34" spans="1:9" s="41" customFormat="1" ht="11.25" customHeight="1" x14ac:dyDescent="0.2">
      <c r="A34" s="20"/>
      <c r="B34" s="21" t="s">
        <v>29</v>
      </c>
      <c r="C34" s="19">
        <f t="shared" ref="C34:I34" si="23">C191+C192+C193+C196</f>
        <v>224</v>
      </c>
      <c r="D34" s="19">
        <f t="shared" si="23"/>
        <v>206</v>
      </c>
      <c r="E34" s="19">
        <f t="shared" si="23"/>
        <v>111</v>
      </c>
      <c r="F34" s="19">
        <f t="shared" si="23"/>
        <v>95</v>
      </c>
      <c r="G34" s="19">
        <f t="shared" si="23"/>
        <v>18</v>
      </c>
      <c r="H34" s="19">
        <f t="shared" si="23"/>
        <v>11</v>
      </c>
      <c r="I34" s="19">
        <f t="shared" si="23"/>
        <v>7</v>
      </c>
    </row>
    <row r="35" spans="1:9" s="41" customFormat="1" ht="11.25" customHeight="1" x14ac:dyDescent="0.2">
      <c r="A35" s="20"/>
      <c r="B35" s="27" t="s">
        <v>30</v>
      </c>
      <c r="C35" s="25">
        <f t="shared" ref="C35:I35" si="24">C190+C194+C197</f>
        <v>5030</v>
      </c>
      <c r="D35" s="25">
        <f t="shared" si="24"/>
        <v>4463</v>
      </c>
      <c r="E35" s="25">
        <f t="shared" si="24"/>
        <v>2129</v>
      </c>
      <c r="F35" s="25">
        <f t="shared" si="24"/>
        <v>2334</v>
      </c>
      <c r="G35" s="25">
        <f t="shared" si="24"/>
        <v>567</v>
      </c>
      <c r="H35" s="25">
        <f t="shared" si="24"/>
        <v>323</v>
      </c>
      <c r="I35" s="25">
        <f t="shared" si="24"/>
        <v>244</v>
      </c>
    </row>
    <row r="36" spans="1:9" s="41" customFormat="1" ht="11.25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41" customFormat="1" ht="11.25" customHeight="1" x14ac:dyDescent="0.2">
      <c r="A37" s="243" t="s">
        <v>31</v>
      </c>
      <c r="B37" s="243"/>
      <c r="C37" s="16">
        <f t="shared" ref="C37:I37" si="25">C38+C39</f>
        <v>46549</v>
      </c>
      <c r="D37" s="16">
        <f t="shared" si="25"/>
        <v>34146</v>
      </c>
      <c r="E37" s="16">
        <f t="shared" si="25"/>
        <v>15854</v>
      </c>
      <c r="F37" s="16">
        <f t="shared" si="25"/>
        <v>18292</v>
      </c>
      <c r="G37" s="16">
        <f t="shared" si="25"/>
        <v>12403</v>
      </c>
      <c r="H37" s="16">
        <f t="shared" si="25"/>
        <v>6581</v>
      </c>
      <c r="I37" s="16">
        <f t="shared" si="25"/>
        <v>5822</v>
      </c>
    </row>
    <row r="38" spans="1:9" s="41" customFormat="1" ht="11.25" customHeight="1" x14ac:dyDescent="0.2">
      <c r="A38" s="240" t="s">
        <v>32</v>
      </c>
      <c r="B38" s="240"/>
      <c r="C38" s="19">
        <f t="shared" ref="C38:I38" si="26">C200+C201+C203+C204+C206+C209+C212+C213+C216+C217</f>
        <v>40427</v>
      </c>
      <c r="D38" s="19">
        <f t="shared" si="26"/>
        <v>29850</v>
      </c>
      <c r="E38" s="19">
        <f t="shared" si="26"/>
        <v>13762</v>
      </c>
      <c r="F38" s="19">
        <f t="shared" si="26"/>
        <v>16088</v>
      </c>
      <c r="G38" s="19">
        <f t="shared" si="26"/>
        <v>10577</v>
      </c>
      <c r="H38" s="19">
        <f t="shared" si="26"/>
        <v>5573</v>
      </c>
      <c r="I38" s="19">
        <f t="shared" si="26"/>
        <v>5004</v>
      </c>
    </row>
    <row r="39" spans="1:9" s="41" customFormat="1" ht="11.25" customHeight="1" x14ac:dyDescent="0.2">
      <c r="A39" s="242" t="s">
        <v>33</v>
      </c>
      <c r="B39" s="242"/>
      <c r="C39" s="25">
        <f t="shared" ref="C39:I39" si="27">+C202+C156+C207+C215</f>
        <v>6122</v>
      </c>
      <c r="D39" s="25">
        <f t="shared" si="27"/>
        <v>4296</v>
      </c>
      <c r="E39" s="25">
        <f t="shared" si="27"/>
        <v>2092</v>
      </c>
      <c r="F39" s="25">
        <f t="shared" si="27"/>
        <v>2204</v>
      </c>
      <c r="G39" s="25">
        <f t="shared" si="27"/>
        <v>1826</v>
      </c>
      <c r="H39" s="25">
        <f t="shared" si="27"/>
        <v>1008</v>
      </c>
      <c r="I39" s="25">
        <f t="shared" si="27"/>
        <v>818</v>
      </c>
    </row>
    <row r="40" spans="1:9" s="41" customFormat="1" ht="11.2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41" customFormat="1" ht="11.25" customHeight="1" x14ac:dyDescent="0.2">
      <c r="A41" s="243" t="s">
        <v>34</v>
      </c>
      <c r="B41" s="243"/>
      <c r="C41" s="16">
        <f t="shared" ref="C41:I41" si="28">C42+C43+C47</f>
        <v>136673</v>
      </c>
      <c r="D41" s="16">
        <f t="shared" si="28"/>
        <v>98089</v>
      </c>
      <c r="E41" s="16">
        <f t="shared" si="28"/>
        <v>44787</v>
      </c>
      <c r="F41" s="16">
        <f t="shared" si="28"/>
        <v>53302</v>
      </c>
      <c r="G41" s="16">
        <f t="shared" si="28"/>
        <v>38584</v>
      </c>
      <c r="H41" s="16">
        <f t="shared" si="28"/>
        <v>20458</v>
      </c>
      <c r="I41" s="16">
        <f t="shared" si="28"/>
        <v>18126</v>
      </c>
    </row>
    <row r="42" spans="1:9" s="41" customFormat="1" ht="11.25" customHeight="1" x14ac:dyDescent="0.2">
      <c r="A42" s="240" t="s">
        <v>35</v>
      </c>
      <c r="B42" s="240"/>
      <c r="C42" s="19">
        <f t="shared" ref="C42:I42" si="29">C97+C98+C100+C102+C103+C107+C108+C110+C112+C114+C115+C119+C121+C125+C126+C130+C133+C137+C141+C145+C146</f>
        <v>90623</v>
      </c>
      <c r="D42" s="19">
        <f t="shared" si="29"/>
        <v>60140</v>
      </c>
      <c r="E42" s="19">
        <f t="shared" si="29"/>
        <v>26960</v>
      </c>
      <c r="F42" s="19">
        <f t="shared" si="29"/>
        <v>33180</v>
      </c>
      <c r="G42" s="19">
        <f t="shared" si="29"/>
        <v>30483</v>
      </c>
      <c r="H42" s="19">
        <f t="shared" si="29"/>
        <v>16018</v>
      </c>
      <c r="I42" s="19">
        <f t="shared" si="29"/>
        <v>14465</v>
      </c>
    </row>
    <row r="43" spans="1:9" s="41" customFormat="1" ht="11.25" customHeight="1" x14ac:dyDescent="0.2">
      <c r="A43" s="247" t="s">
        <v>36</v>
      </c>
      <c r="B43" s="247"/>
      <c r="C43" s="19">
        <f t="shared" ref="C43:I43" si="30">C44+C45+C46</f>
        <v>24037</v>
      </c>
      <c r="D43" s="19">
        <f t="shared" si="30"/>
        <v>20391</v>
      </c>
      <c r="E43" s="19">
        <f t="shared" si="30"/>
        <v>9841</v>
      </c>
      <c r="F43" s="19">
        <f t="shared" si="30"/>
        <v>10550</v>
      </c>
      <c r="G43" s="19">
        <f t="shared" si="30"/>
        <v>3646</v>
      </c>
      <c r="H43" s="19">
        <f t="shared" si="30"/>
        <v>2006</v>
      </c>
      <c r="I43" s="19">
        <f t="shared" si="30"/>
        <v>1640</v>
      </c>
    </row>
    <row r="44" spans="1:9" s="41" customFormat="1" ht="11.25" customHeight="1" x14ac:dyDescent="0.2">
      <c r="A44" s="27"/>
      <c r="B44" s="21" t="s">
        <v>37</v>
      </c>
      <c r="C44" s="19">
        <f t="shared" ref="C44:I44" si="31">C89+C92+C99+C113+C208+C117+C210+C122+C135+C139+C142</f>
        <v>12133</v>
      </c>
      <c r="D44" s="19">
        <f t="shared" si="31"/>
        <v>9770</v>
      </c>
      <c r="E44" s="19">
        <f t="shared" si="31"/>
        <v>4703</v>
      </c>
      <c r="F44" s="19">
        <f t="shared" si="31"/>
        <v>5067</v>
      </c>
      <c r="G44" s="19">
        <f t="shared" si="31"/>
        <v>2363</v>
      </c>
      <c r="H44" s="19">
        <f t="shared" si="31"/>
        <v>1317</v>
      </c>
      <c r="I44" s="19">
        <f t="shared" si="31"/>
        <v>1046</v>
      </c>
    </row>
    <row r="45" spans="1:9" s="41" customFormat="1" ht="11.25" customHeight="1" x14ac:dyDescent="0.2">
      <c r="A45" s="27"/>
      <c r="B45" s="21" t="s">
        <v>38</v>
      </c>
      <c r="C45" s="19">
        <f t="shared" ref="C45:I45" si="32">C101+C129+C131+C140</f>
        <v>11004</v>
      </c>
      <c r="D45" s="19">
        <f t="shared" si="32"/>
        <v>9799</v>
      </c>
      <c r="E45" s="19">
        <f t="shared" si="32"/>
        <v>4740</v>
      </c>
      <c r="F45" s="19">
        <f t="shared" si="32"/>
        <v>5059</v>
      </c>
      <c r="G45" s="19">
        <f t="shared" si="32"/>
        <v>1205</v>
      </c>
      <c r="H45" s="19">
        <f t="shared" si="32"/>
        <v>647</v>
      </c>
      <c r="I45" s="19">
        <f t="shared" si="32"/>
        <v>558</v>
      </c>
    </row>
    <row r="46" spans="1:9" s="41" customFormat="1" ht="11.25" customHeight="1" x14ac:dyDescent="0.2">
      <c r="A46" s="27"/>
      <c r="B46" s="22" t="s">
        <v>39</v>
      </c>
      <c r="C46" s="19">
        <f t="shared" ref="C46:I46" si="33">C94+C105+C106+C143</f>
        <v>900</v>
      </c>
      <c r="D46" s="19">
        <f t="shared" si="33"/>
        <v>822</v>
      </c>
      <c r="E46" s="19">
        <f t="shared" si="33"/>
        <v>398</v>
      </c>
      <c r="F46" s="19">
        <f t="shared" si="33"/>
        <v>424</v>
      </c>
      <c r="G46" s="19">
        <f t="shared" si="33"/>
        <v>78</v>
      </c>
      <c r="H46" s="19">
        <f t="shared" si="33"/>
        <v>42</v>
      </c>
      <c r="I46" s="19">
        <f t="shared" si="33"/>
        <v>36</v>
      </c>
    </row>
    <row r="47" spans="1:9" s="41" customFormat="1" ht="11.25" customHeight="1" x14ac:dyDescent="0.2">
      <c r="A47" s="240" t="s">
        <v>40</v>
      </c>
      <c r="B47" s="240"/>
      <c r="C47" s="19">
        <f t="shared" ref="C47:I47" si="34">C48+C49+C50</f>
        <v>22013</v>
      </c>
      <c r="D47" s="19">
        <f t="shared" si="34"/>
        <v>17558</v>
      </c>
      <c r="E47" s="19">
        <f t="shared" si="34"/>
        <v>7986</v>
      </c>
      <c r="F47" s="19">
        <f t="shared" si="34"/>
        <v>9572</v>
      </c>
      <c r="G47" s="19">
        <f t="shared" si="34"/>
        <v>4455</v>
      </c>
      <c r="H47" s="19">
        <f t="shared" si="34"/>
        <v>2434</v>
      </c>
      <c r="I47" s="19">
        <f t="shared" si="34"/>
        <v>2021</v>
      </c>
    </row>
    <row r="48" spans="1:9" s="41" customFormat="1" ht="11.25" customHeight="1" x14ac:dyDescent="0.2">
      <c r="A48" s="27"/>
      <c r="B48" s="21" t="s">
        <v>41</v>
      </c>
      <c r="C48" s="19">
        <f t="shared" ref="C48:I48" si="35">+C85+C86+C96+C123</f>
        <v>2587</v>
      </c>
      <c r="D48" s="19">
        <f t="shared" si="35"/>
        <v>2320</v>
      </c>
      <c r="E48" s="19">
        <f t="shared" si="35"/>
        <v>1081</v>
      </c>
      <c r="F48" s="19">
        <f t="shared" si="35"/>
        <v>1239</v>
      </c>
      <c r="G48" s="19">
        <f t="shared" si="35"/>
        <v>267</v>
      </c>
      <c r="H48" s="19">
        <f t="shared" si="35"/>
        <v>156</v>
      </c>
      <c r="I48" s="19">
        <f t="shared" si="35"/>
        <v>111</v>
      </c>
    </row>
    <row r="49" spans="1:9" s="41" customFormat="1" ht="11.25" customHeight="1" x14ac:dyDescent="0.2">
      <c r="A49" s="27"/>
      <c r="B49" s="21" t="s">
        <v>42</v>
      </c>
      <c r="C49" s="19">
        <f t="shared" ref="C49:I49" si="36">C88+C90+C109+C111+C124+C128+C134+C138</f>
        <v>6047</v>
      </c>
      <c r="D49" s="19">
        <f t="shared" si="36"/>
        <v>5166</v>
      </c>
      <c r="E49" s="19">
        <f t="shared" si="36"/>
        <v>2388</v>
      </c>
      <c r="F49" s="19">
        <f t="shared" si="36"/>
        <v>2778</v>
      </c>
      <c r="G49" s="19">
        <f t="shared" si="36"/>
        <v>881</v>
      </c>
      <c r="H49" s="19">
        <f t="shared" si="36"/>
        <v>484</v>
      </c>
      <c r="I49" s="19">
        <f t="shared" si="36"/>
        <v>397</v>
      </c>
    </row>
    <row r="50" spans="1:9" s="41" customFormat="1" ht="11.25" customHeight="1" x14ac:dyDescent="0.2">
      <c r="A50" s="27"/>
      <c r="B50" s="27" t="s">
        <v>43</v>
      </c>
      <c r="C50" s="25">
        <f t="shared" ref="C50:I50" si="37">C84+C91+C104+C116+C127+C132+C144</f>
        <v>13379</v>
      </c>
      <c r="D50" s="25">
        <f t="shared" si="37"/>
        <v>10072</v>
      </c>
      <c r="E50" s="25">
        <f t="shared" si="37"/>
        <v>4517</v>
      </c>
      <c r="F50" s="25">
        <f t="shared" si="37"/>
        <v>5555</v>
      </c>
      <c r="G50" s="25">
        <f t="shared" si="37"/>
        <v>3307</v>
      </c>
      <c r="H50" s="25">
        <f t="shared" si="37"/>
        <v>1794</v>
      </c>
      <c r="I50" s="25">
        <f t="shared" si="37"/>
        <v>1513</v>
      </c>
    </row>
    <row r="51" spans="1:9" s="41" customFormat="1" ht="11.2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</row>
    <row r="52" spans="1:9" s="41" customFormat="1" ht="11.25" customHeight="1" x14ac:dyDescent="0.2">
      <c r="A52" s="243" t="s">
        <v>44</v>
      </c>
      <c r="B52" s="243"/>
      <c r="C52" s="16">
        <f t="shared" ref="C52:I52" si="38">C53+C54+C55</f>
        <v>53548</v>
      </c>
      <c r="D52" s="16">
        <f t="shared" si="38"/>
        <v>42017</v>
      </c>
      <c r="E52" s="16">
        <f t="shared" si="38"/>
        <v>19639</v>
      </c>
      <c r="F52" s="16">
        <f t="shared" si="38"/>
        <v>22378</v>
      </c>
      <c r="G52" s="16">
        <f t="shared" si="38"/>
        <v>11531</v>
      </c>
      <c r="H52" s="16">
        <f t="shared" si="38"/>
        <v>6148</v>
      </c>
      <c r="I52" s="16">
        <f t="shared" si="38"/>
        <v>5383</v>
      </c>
    </row>
    <row r="53" spans="1:9" s="41" customFormat="1" ht="11.25" customHeight="1" x14ac:dyDescent="0.2">
      <c r="A53" s="240" t="s">
        <v>45</v>
      </c>
      <c r="B53" s="240"/>
      <c r="C53" s="19">
        <f t="shared" ref="C53:I53" si="39">C59+C66+C72+C81</f>
        <v>18713</v>
      </c>
      <c r="D53" s="19">
        <f t="shared" si="39"/>
        <v>13482</v>
      </c>
      <c r="E53" s="19">
        <f t="shared" si="39"/>
        <v>6138</v>
      </c>
      <c r="F53" s="19">
        <f t="shared" si="39"/>
        <v>7344</v>
      </c>
      <c r="G53" s="19">
        <f t="shared" si="39"/>
        <v>5231</v>
      </c>
      <c r="H53" s="19">
        <f t="shared" si="39"/>
        <v>2751</v>
      </c>
      <c r="I53" s="19">
        <f t="shared" si="39"/>
        <v>2480</v>
      </c>
    </row>
    <row r="54" spans="1:9" s="41" customFormat="1" ht="11.25" customHeight="1" x14ac:dyDescent="0.2">
      <c r="A54" s="240" t="s">
        <v>46</v>
      </c>
      <c r="B54" s="240"/>
      <c r="C54" s="19">
        <f t="shared" ref="C54:I54" si="40">C87+C58+C60+C93+C95+C64+C67+C68+C69+C118+C120+C70+C71+C75+C76+C77+C136+C79+C80</f>
        <v>30811</v>
      </c>
      <c r="D54" s="19">
        <f t="shared" si="40"/>
        <v>24908</v>
      </c>
      <c r="E54" s="19">
        <f t="shared" si="40"/>
        <v>11757</v>
      </c>
      <c r="F54" s="19">
        <f t="shared" si="40"/>
        <v>13151</v>
      </c>
      <c r="G54" s="19">
        <f t="shared" si="40"/>
        <v>5903</v>
      </c>
      <c r="H54" s="19">
        <f t="shared" si="40"/>
        <v>3176</v>
      </c>
      <c r="I54" s="19">
        <f t="shared" si="40"/>
        <v>2727</v>
      </c>
    </row>
    <row r="55" spans="1:9" s="41" customFormat="1" ht="11.25" customHeight="1" x14ac:dyDescent="0.2">
      <c r="A55" s="242" t="s">
        <v>47</v>
      </c>
      <c r="B55" s="242"/>
      <c r="C55" s="25">
        <f t="shared" ref="C55:I55" si="41">C61+C62+C63+C65+C73+C74+C78</f>
        <v>4024</v>
      </c>
      <c r="D55" s="25">
        <f t="shared" si="41"/>
        <v>3627</v>
      </c>
      <c r="E55" s="25">
        <f t="shared" si="41"/>
        <v>1744</v>
      </c>
      <c r="F55" s="25">
        <f t="shared" si="41"/>
        <v>1883</v>
      </c>
      <c r="G55" s="25">
        <f t="shared" si="41"/>
        <v>397</v>
      </c>
      <c r="H55" s="25">
        <f t="shared" si="41"/>
        <v>221</v>
      </c>
      <c r="I55" s="25">
        <f t="shared" si="41"/>
        <v>176</v>
      </c>
    </row>
    <row r="56" spans="1:9" s="41" customFormat="1" ht="11.25" customHeight="1" x14ac:dyDescent="0.2">
      <c r="A56" s="27"/>
      <c r="B56" s="24"/>
      <c r="C56" s="42"/>
      <c r="D56" s="42"/>
      <c r="E56" s="42"/>
      <c r="F56" s="42"/>
      <c r="G56" s="42"/>
      <c r="H56" s="42"/>
      <c r="I56" s="42"/>
    </row>
    <row r="57" spans="1:9" s="41" customFormat="1" ht="11.25" customHeight="1" x14ac:dyDescent="0.2">
      <c r="A57" s="243" t="s">
        <v>48</v>
      </c>
      <c r="B57" s="243"/>
      <c r="C57" s="16">
        <f t="shared" ref="C57:I57" si="42">SUM(C58:C81)</f>
        <v>48672</v>
      </c>
      <c r="D57" s="16">
        <f t="shared" si="42"/>
        <v>38164</v>
      </c>
      <c r="E57" s="16">
        <f t="shared" si="42"/>
        <v>17778</v>
      </c>
      <c r="F57" s="16">
        <f t="shared" si="42"/>
        <v>20386</v>
      </c>
      <c r="G57" s="16">
        <f t="shared" si="42"/>
        <v>10508</v>
      </c>
      <c r="H57" s="16">
        <f t="shared" si="42"/>
        <v>5579</v>
      </c>
      <c r="I57" s="16">
        <f t="shared" si="42"/>
        <v>4929</v>
      </c>
    </row>
    <row r="58" spans="1:9" s="41" customFormat="1" ht="11.25" customHeight="1" x14ac:dyDescent="0.2">
      <c r="A58" s="240" t="s">
        <v>240</v>
      </c>
      <c r="B58" s="240"/>
      <c r="C58" s="19">
        <v>1131</v>
      </c>
      <c r="D58" s="19">
        <v>985</v>
      </c>
      <c r="E58" s="19">
        <v>463</v>
      </c>
      <c r="F58" s="19">
        <v>522</v>
      </c>
      <c r="G58" s="19">
        <v>146</v>
      </c>
      <c r="H58" s="19">
        <v>75</v>
      </c>
      <c r="I58" s="19">
        <v>71</v>
      </c>
    </row>
    <row r="59" spans="1:9" s="41" customFormat="1" ht="11.25" customHeight="1" x14ac:dyDescent="0.2">
      <c r="A59" s="240" t="s">
        <v>49</v>
      </c>
      <c r="B59" s="240"/>
      <c r="C59" s="19">
        <v>3468</v>
      </c>
      <c r="D59" s="19">
        <v>2759</v>
      </c>
      <c r="E59" s="19">
        <v>1305</v>
      </c>
      <c r="F59" s="19">
        <v>1454</v>
      </c>
      <c r="G59" s="19">
        <v>709</v>
      </c>
      <c r="H59" s="19">
        <v>383</v>
      </c>
      <c r="I59" s="19">
        <v>326</v>
      </c>
    </row>
    <row r="60" spans="1:9" s="41" customFormat="1" ht="11.25" customHeight="1" x14ac:dyDescent="0.2">
      <c r="A60" s="240" t="s">
        <v>50</v>
      </c>
      <c r="B60" s="240"/>
      <c r="C60" s="19">
        <v>638</v>
      </c>
      <c r="D60" s="19">
        <v>582</v>
      </c>
      <c r="E60" s="19">
        <v>283</v>
      </c>
      <c r="F60" s="19">
        <v>299</v>
      </c>
      <c r="G60" s="19">
        <v>56</v>
      </c>
      <c r="H60" s="19">
        <v>31</v>
      </c>
      <c r="I60" s="19">
        <v>25</v>
      </c>
    </row>
    <row r="61" spans="1:9" s="41" customFormat="1" ht="11.25" customHeight="1" x14ac:dyDescent="0.2">
      <c r="A61" s="240" t="s">
        <v>241</v>
      </c>
      <c r="B61" s="240"/>
      <c r="C61" s="19">
        <v>180</v>
      </c>
      <c r="D61" s="19">
        <v>170</v>
      </c>
      <c r="E61" s="19">
        <v>84</v>
      </c>
      <c r="F61" s="19">
        <v>86</v>
      </c>
      <c r="G61" s="19">
        <v>10</v>
      </c>
      <c r="H61" s="19">
        <v>6</v>
      </c>
      <c r="I61" s="19">
        <v>4</v>
      </c>
    </row>
    <row r="62" spans="1:9" s="41" customFormat="1" ht="11.25" customHeight="1" x14ac:dyDescent="0.2">
      <c r="A62" s="240" t="s">
        <v>242</v>
      </c>
      <c r="B62" s="240"/>
      <c r="C62" s="19">
        <v>193</v>
      </c>
      <c r="D62" s="19">
        <v>176</v>
      </c>
      <c r="E62" s="19">
        <v>87</v>
      </c>
      <c r="F62" s="19">
        <v>89</v>
      </c>
      <c r="G62" s="19">
        <v>17</v>
      </c>
      <c r="H62" s="19">
        <v>8</v>
      </c>
      <c r="I62" s="19">
        <v>9</v>
      </c>
    </row>
    <row r="63" spans="1:9" s="41" customFormat="1" ht="11.25" customHeight="1" x14ac:dyDescent="0.2">
      <c r="A63" s="298" t="s">
        <v>243</v>
      </c>
      <c r="B63" s="298"/>
      <c r="C63" s="19">
        <v>333</v>
      </c>
      <c r="D63" s="19">
        <v>314</v>
      </c>
      <c r="E63" s="19">
        <v>158</v>
      </c>
      <c r="F63" s="19">
        <v>156</v>
      </c>
      <c r="G63" s="19">
        <v>19</v>
      </c>
      <c r="H63" s="19">
        <v>11</v>
      </c>
      <c r="I63" s="19">
        <v>8</v>
      </c>
    </row>
    <row r="64" spans="1:9" s="41" customFormat="1" ht="11.25" customHeight="1" x14ac:dyDescent="0.2">
      <c r="A64" s="240" t="s">
        <v>244</v>
      </c>
      <c r="B64" s="240"/>
      <c r="C64" s="19">
        <v>769</v>
      </c>
      <c r="D64" s="19">
        <v>610</v>
      </c>
      <c r="E64" s="19">
        <v>283</v>
      </c>
      <c r="F64" s="19">
        <v>327</v>
      </c>
      <c r="G64" s="19">
        <v>159</v>
      </c>
      <c r="H64" s="19">
        <v>87</v>
      </c>
      <c r="I64" s="19">
        <v>72</v>
      </c>
    </row>
    <row r="65" spans="1:9" s="41" customFormat="1" ht="11.25" customHeight="1" x14ac:dyDescent="0.2">
      <c r="A65" s="240" t="s">
        <v>52</v>
      </c>
      <c r="B65" s="240"/>
      <c r="C65" s="19">
        <v>2112</v>
      </c>
      <c r="D65" s="19">
        <v>1875</v>
      </c>
      <c r="E65" s="19">
        <v>888</v>
      </c>
      <c r="F65" s="19">
        <v>987</v>
      </c>
      <c r="G65" s="19">
        <v>237</v>
      </c>
      <c r="H65" s="19">
        <v>135</v>
      </c>
      <c r="I65" s="19">
        <v>102</v>
      </c>
    </row>
    <row r="66" spans="1:9" s="41" customFormat="1" ht="11.25" customHeight="1" x14ac:dyDescent="0.2">
      <c r="A66" s="240" t="s">
        <v>53</v>
      </c>
      <c r="B66" s="240"/>
      <c r="C66" s="19">
        <v>7853</v>
      </c>
      <c r="D66" s="19">
        <v>4997</v>
      </c>
      <c r="E66" s="19">
        <v>2195</v>
      </c>
      <c r="F66" s="19">
        <v>2802</v>
      </c>
      <c r="G66" s="19">
        <v>2856</v>
      </c>
      <c r="H66" s="19">
        <v>1483</v>
      </c>
      <c r="I66" s="19">
        <v>1373</v>
      </c>
    </row>
    <row r="67" spans="1:9" s="41" customFormat="1" ht="11.25" customHeight="1" x14ac:dyDescent="0.2">
      <c r="A67" s="240" t="s">
        <v>54</v>
      </c>
      <c r="B67" s="240"/>
      <c r="C67" s="19">
        <v>2623</v>
      </c>
      <c r="D67" s="19">
        <v>2148</v>
      </c>
      <c r="E67" s="19">
        <v>1000</v>
      </c>
      <c r="F67" s="19">
        <v>1148</v>
      </c>
      <c r="G67" s="19">
        <v>475</v>
      </c>
      <c r="H67" s="19">
        <v>279</v>
      </c>
      <c r="I67" s="19">
        <v>196</v>
      </c>
    </row>
    <row r="68" spans="1:9" s="41" customFormat="1" ht="11.25" customHeight="1" x14ac:dyDescent="0.2">
      <c r="A68" s="240" t="s">
        <v>245</v>
      </c>
      <c r="B68" s="240"/>
      <c r="C68" s="19">
        <v>919</v>
      </c>
      <c r="D68" s="19">
        <v>776</v>
      </c>
      <c r="E68" s="19">
        <v>358</v>
      </c>
      <c r="F68" s="19">
        <v>418</v>
      </c>
      <c r="G68" s="19">
        <v>143</v>
      </c>
      <c r="H68" s="19">
        <v>69</v>
      </c>
      <c r="I68" s="19">
        <v>74</v>
      </c>
    </row>
    <row r="69" spans="1:9" s="41" customFormat="1" ht="11.25" customHeight="1" x14ac:dyDescent="0.2">
      <c r="A69" s="240" t="s">
        <v>55</v>
      </c>
      <c r="B69" s="240"/>
      <c r="C69" s="19">
        <v>1666</v>
      </c>
      <c r="D69" s="19">
        <v>1413</v>
      </c>
      <c r="E69" s="19">
        <v>673</v>
      </c>
      <c r="F69" s="19">
        <v>740</v>
      </c>
      <c r="G69" s="19">
        <v>253</v>
      </c>
      <c r="H69" s="19">
        <v>145</v>
      </c>
      <c r="I69" s="19">
        <v>108</v>
      </c>
    </row>
    <row r="70" spans="1:9" s="41" customFormat="1" ht="11.25" customHeight="1" x14ac:dyDescent="0.2">
      <c r="A70" s="240" t="s">
        <v>56</v>
      </c>
      <c r="B70" s="240"/>
      <c r="C70" s="19">
        <v>6804</v>
      </c>
      <c r="D70" s="19">
        <v>5208</v>
      </c>
      <c r="E70" s="19">
        <v>2386</v>
      </c>
      <c r="F70" s="19">
        <v>2822</v>
      </c>
      <c r="G70" s="19">
        <v>1596</v>
      </c>
      <c r="H70" s="19">
        <v>810</v>
      </c>
      <c r="I70" s="19">
        <v>786</v>
      </c>
    </row>
    <row r="71" spans="1:9" s="41" customFormat="1" ht="11.25" customHeight="1" x14ac:dyDescent="0.2">
      <c r="A71" s="240" t="s">
        <v>57</v>
      </c>
      <c r="B71" s="240"/>
      <c r="C71" s="19">
        <v>335</v>
      </c>
      <c r="D71" s="19">
        <v>316</v>
      </c>
      <c r="E71" s="19">
        <v>151</v>
      </c>
      <c r="F71" s="19">
        <v>165</v>
      </c>
      <c r="G71" s="19">
        <v>19</v>
      </c>
      <c r="H71" s="19">
        <v>13</v>
      </c>
      <c r="I71" s="19">
        <v>6</v>
      </c>
    </row>
    <row r="72" spans="1:9" s="41" customFormat="1" ht="11.25" customHeight="1" x14ac:dyDescent="0.2">
      <c r="A72" s="240" t="s">
        <v>58</v>
      </c>
      <c r="B72" s="240"/>
      <c r="C72" s="19">
        <v>4438</v>
      </c>
      <c r="D72" s="19">
        <v>3456</v>
      </c>
      <c r="E72" s="19">
        <v>1593</v>
      </c>
      <c r="F72" s="19">
        <v>1863</v>
      </c>
      <c r="G72" s="19">
        <v>982</v>
      </c>
      <c r="H72" s="19">
        <v>521</v>
      </c>
      <c r="I72" s="19">
        <v>461</v>
      </c>
    </row>
    <row r="73" spans="1:9" s="41" customFormat="1" ht="11.25" customHeight="1" x14ac:dyDescent="0.2">
      <c r="A73" s="240" t="s">
        <v>246</v>
      </c>
      <c r="B73" s="240"/>
      <c r="C73" s="19">
        <v>687</v>
      </c>
      <c r="D73" s="19">
        <v>616</v>
      </c>
      <c r="E73" s="19">
        <v>290</v>
      </c>
      <c r="F73" s="19">
        <v>326</v>
      </c>
      <c r="G73" s="19">
        <v>71</v>
      </c>
      <c r="H73" s="19">
        <v>36</v>
      </c>
      <c r="I73" s="19">
        <v>35</v>
      </c>
    </row>
    <row r="74" spans="1:9" s="41" customFormat="1" ht="11.25" customHeight="1" x14ac:dyDescent="0.2">
      <c r="A74" s="240" t="s">
        <v>247</v>
      </c>
      <c r="B74" s="240"/>
      <c r="C74" s="19">
        <v>211</v>
      </c>
      <c r="D74" s="19">
        <v>201</v>
      </c>
      <c r="E74" s="19">
        <v>97</v>
      </c>
      <c r="F74" s="19">
        <v>104</v>
      </c>
      <c r="G74" s="19">
        <v>10</v>
      </c>
      <c r="H74" s="19">
        <v>7</v>
      </c>
      <c r="I74" s="19">
        <v>3</v>
      </c>
    </row>
    <row r="75" spans="1:9" s="41" customFormat="1" ht="11.25" customHeight="1" x14ac:dyDescent="0.2">
      <c r="A75" s="240" t="s">
        <v>59</v>
      </c>
      <c r="B75" s="240"/>
      <c r="C75" s="19">
        <v>2408</v>
      </c>
      <c r="D75" s="19">
        <v>2029</v>
      </c>
      <c r="E75" s="19">
        <v>959</v>
      </c>
      <c r="F75" s="19">
        <v>1070</v>
      </c>
      <c r="G75" s="19">
        <v>379</v>
      </c>
      <c r="H75" s="19">
        <v>200</v>
      </c>
      <c r="I75" s="19">
        <v>179</v>
      </c>
    </row>
    <row r="76" spans="1:9" s="41" customFormat="1" ht="11.25" customHeight="1" x14ac:dyDescent="0.2">
      <c r="A76" s="240" t="s">
        <v>248</v>
      </c>
      <c r="B76" s="240"/>
      <c r="C76" s="19">
        <v>1463</v>
      </c>
      <c r="D76" s="19">
        <v>1220</v>
      </c>
      <c r="E76" s="19">
        <v>575</v>
      </c>
      <c r="F76" s="19">
        <v>645</v>
      </c>
      <c r="G76" s="19">
        <v>243</v>
      </c>
      <c r="H76" s="19">
        <v>132</v>
      </c>
      <c r="I76" s="19">
        <v>111</v>
      </c>
    </row>
    <row r="77" spans="1:9" s="41" customFormat="1" ht="11.25" customHeight="1" x14ac:dyDescent="0.2">
      <c r="A77" s="240" t="s">
        <v>60</v>
      </c>
      <c r="B77" s="240"/>
      <c r="C77" s="19">
        <v>2489</v>
      </c>
      <c r="D77" s="19">
        <v>2081</v>
      </c>
      <c r="E77" s="19">
        <v>1008</v>
      </c>
      <c r="F77" s="19">
        <v>1073</v>
      </c>
      <c r="G77" s="19">
        <v>408</v>
      </c>
      <c r="H77" s="19">
        <v>208</v>
      </c>
      <c r="I77" s="19">
        <v>200</v>
      </c>
    </row>
    <row r="78" spans="1:9" s="41" customFormat="1" ht="11.25" customHeight="1" x14ac:dyDescent="0.2">
      <c r="A78" s="240" t="s">
        <v>249</v>
      </c>
      <c r="B78" s="240"/>
      <c r="C78" s="19">
        <v>308</v>
      </c>
      <c r="D78" s="19">
        <v>275</v>
      </c>
      <c r="E78" s="19">
        <v>140</v>
      </c>
      <c r="F78" s="19">
        <v>135</v>
      </c>
      <c r="G78" s="19">
        <v>33</v>
      </c>
      <c r="H78" s="19">
        <v>18</v>
      </c>
      <c r="I78" s="19">
        <v>15</v>
      </c>
    </row>
    <row r="79" spans="1:9" s="41" customFormat="1" ht="11.25" customHeight="1" x14ac:dyDescent="0.2">
      <c r="A79" s="240" t="s">
        <v>61</v>
      </c>
      <c r="B79" s="240"/>
      <c r="C79" s="19">
        <v>4222</v>
      </c>
      <c r="D79" s="19">
        <v>3253</v>
      </c>
      <c r="E79" s="19">
        <v>1538</v>
      </c>
      <c r="F79" s="19">
        <v>1715</v>
      </c>
      <c r="G79" s="19">
        <v>969</v>
      </c>
      <c r="H79" s="19">
        <v>534</v>
      </c>
      <c r="I79" s="19">
        <v>435</v>
      </c>
    </row>
    <row r="80" spans="1:9" s="41" customFormat="1" ht="11.25" customHeight="1" x14ac:dyDescent="0.2">
      <c r="A80" s="240" t="s">
        <v>250</v>
      </c>
      <c r="B80" s="240"/>
      <c r="C80" s="19">
        <v>468</v>
      </c>
      <c r="D80" s="19">
        <v>434</v>
      </c>
      <c r="E80" s="19">
        <v>219</v>
      </c>
      <c r="F80" s="19">
        <v>215</v>
      </c>
      <c r="G80" s="19">
        <v>34</v>
      </c>
      <c r="H80" s="19">
        <v>24</v>
      </c>
      <c r="I80" s="19">
        <v>10</v>
      </c>
    </row>
    <row r="81" spans="1:9" s="41" customFormat="1" ht="11.25" customHeight="1" x14ac:dyDescent="0.2">
      <c r="A81" s="242" t="s">
        <v>62</v>
      </c>
      <c r="B81" s="242"/>
      <c r="C81" s="25">
        <v>2954</v>
      </c>
      <c r="D81" s="25">
        <v>2270</v>
      </c>
      <c r="E81" s="25">
        <v>1045</v>
      </c>
      <c r="F81" s="25">
        <v>1225</v>
      </c>
      <c r="G81" s="25">
        <v>684</v>
      </c>
      <c r="H81" s="25">
        <v>364</v>
      </c>
      <c r="I81" s="25">
        <v>320</v>
      </c>
    </row>
    <row r="82" spans="1:9" s="41" customFormat="1" ht="11.2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</row>
    <row r="83" spans="1:9" s="41" customFormat="1" ht="11.25" customHeight="1" x14ac:dyDescent="0.2">
      <c r="A83" s="243" t="s">
        <v>63</v>
      </c>
      <c r="B83" s="243"/>
      <c r="C83" s="16">
        <f t="shared" ref="C83:I83" si="43">SUM(C84:C146)</f>
        <v>140821</v>
      </c>
      <c r="D83" s="16">
        <f t="shared" si="43"/>
        <v>101264</v>
      </c>
      <c r="E83" s="16">
        <f t="shared" si="43"/>
        <v>46300</v>
      </c>
      <c r="F83" s="16">
        <f t="shared" si="43"/>
        <v>54964</v>
      </c>
      <c r="G83" s="16">
        <f t="shared" si="43"/>
        <v>39557</v>
      </c>
      <c r="H83" s="16">
        <f t="shared" si="43"/>
        <v>21001</v>
      </c>
      <c r="I83" s="16">
        <f t="shared" si="43"/>
        <v>18556</v>
      </c>
    </row>
    <row r="84" spans="1:9" s="41" customFormat="1" ht="11.25" customHeight="1" x14ac:dyDescent="0.2">
      <c r="A84" s="240" t="s">
        <v>64</v>
      </c>
      <c r="B84" s="240"/>
      <c r="C84" s="19">
        <v>3922</v>
      </c>
      <c r="D84" s="19">
        <v>2725</v>
      </c>
      <c r="E84" s="19">
        <v>1201</v>
      </c>
      <c r="F84" s="19">
        <v>1524</v>
      </c>
      <c r="G84" s="19">
        <v>1197</v>
      </c>
      <c r="H84" s="19">
        <v>648</v>
      </c>
      <c r="I84" s="19">
        <v>549</v>
      </c>
    </row>
    <row r="85" spans="1:9" s="41" customFormat="1" ht="11.25" customHeight="1" x14ac:dyDescent="0.2">
      <c r="A85" s="240" t="s">
        <v>65</v>
      </c>
      <c r="B85" s="240"/>
      <c r="C85" s="19">
        <v>1285</v>
      </c>
      <c r="D85" s="19">
        <v>1204</v>
      </c>
      <c r="E85" s="19">
        <v>555</v>
      </c>
      <c r="F85" s="19">
        <v>649</v>
      </c>
      <c r="G85" s="19">
        <v>81</v>
      </c>
      <c r="H85" s="19">
        <v>53</v>
      </c>
      <c r="I85" s="19">
        <v>28</v>
      </c>
    </row>
    <row r="86" spans="1:9" s="41" customFormat="1" ht="11.25" customHeight="1" x14ac:dyDescent="0.2">
      <c r="A86" s="240" t="s">
        <v>66</v>
      </c>
      <c r="B86" s="240"/>
      <c r="C86" s="19">
        <v>326</v>
      </c>
      <c r="D86" s="19">
        <v>285</v>
      </c>
      <c r="E86" s="19">
        <v>137</v>
      </c>
      <c r="F86" s="19">
        <v>148</v>
      </c>
      <c r="G86" s="19">
        <v>41</v>
      </c>
      <c r="H86" s="19">
        <v>21</v>
      </c>
      <c r="I86" s="19">
        <v>20</v>
      </c>
    </row>
    <row r="87" spans="1:9" s="41" customFormat="1" ht="11.25" customHeight="1" x14ac:dyDescent="0.2">
      <c r="A87" s="240" t="s">
        <v>67</v>
      </c>
      <c r="B87" s="240"/>
      <c r="C87" s="19">
        <v>989</v>
      </c>
      <c r="D87" s="19">
        <v>869</v>
      </c>
      <c r="E87" s="19">
        <v>421</v>
      </c>
      <c r="F87" s="19">
        <v>448</v>
      </c>
      <c r="G87" s="19">
        <v>120</v>
      </c>
      <c r="H87" s="19">
        <v>63</v>
      </c>
      <c r="I87" s="19">
        <v>57</v>
      </c>
    </row>
    <row r="88" spans="1:9" s="41" customFormat="1" ht="11.25" customHeight="1" x14ac:dyDescent="0.2">
      <c r="A88" s="240" t="s">
        <v>68</v>
      </c>
      <c r="B88" s="240"/>
      <c r="C88" s="19">
        <v>312</v>
      </c>
      <c r="D88" s="19">
        <v>279</v>
      </c>
      <c r="E88" s="19">
        <v>142</v>
      </c>
      <c r="F88" s="19">
        <v>137</v>
      </c>
      <c r="G88" s="19">
        <v>33</v>
      </c>
      <c r="H88" s="19">
        <v>19</v>
      </c>
      <c r="I88" s="19">
        <v>14</v>
      </c>
    </row>
    <row r="89" spans="1:9" s="41" customFormat="1" ht="11.25" customHeight="1" x14ac:dyDescent="0.2">
      <c r="A89" s="240" t="s">
        <v>69</v>
      </c>
      <c r="B89" s="240"/>
      <c r="C89" s="19">
        <v>1375</v>
      </c>
      <c r="D89" s="19">
        <v>1130</v>
      </c>
      <c r="E89" s="19">
        <v>531</v>
      </c>
      <c r="F89" s="19">
        <v>599</v>
      </c>
      <c r="G89" s="19">
        <v>245</v>
      </c>
      <c r="H89" s="19">
        <v>132</v>
      </c>
      <c r="I89" s="19">
        <v>113</v>
      </c>
    </row>
    <row r="90" spans="1:9" s="41" customFormat="1" ht="11.25" customHeight="1" x14ac:dyDescent="0.2">
      <c r="A90" s="240" t="s">
        <v>70</v>
      </c>
      <c r="B90" s="240"/>
      <c r="C90" s="19">
        <v>627</v>
      </c>
      <c r="D90" s="19">
        <v>570</v>
      </c>
      <c r="E90" s="19">
        <v>267</v>
      </c>
      <c r="F90" s="19">
        <v>303</v>
      </c>
      <c r="G90" s="19">
        <v>57</v>
      </c>
      <c r="H90" s="19">
        <v>32</v>
      </c>
      <c r="I90" s="19">
        <v>25</v>
      </c>
    </row>
    <row r="91" spans="1:9" s="41" customFormat="1" ht="11.25" customHeight="1" x14ac:dyDescent="0.2">
      <c r="A91" s="240" t="s">
        <v>71</v>
      </c>
      <c r="B91" s="240"/>
      <c r="C91" s="19">
        <v>2391</v>
      </c>
      <c r="D91" s="19">
        <v>1964</v>
      </c>
      <c r="E91" s="19">
        <v>899</v>
      </c>
      <c r="F91" s="19">
        <v>1065</v>
      </c>
      <c r="G91" s="19">
        <v>427</v>
      </c>
      <c r="H91" s="19">
        <v>237</v>
      </c>
      <c r="I91" s="19">
        <v>190</v>
      </c>
    </row>
    <row r="92" spans="1:9" s="41" customFormat="1" ht="11.25" customHeight="1" x14ac:dyDescent="0.2">
      <c r="A92" s="240" t="s">
        <v>72</v>
      </c>
      <c r="B92" s="240"/>
      <c r="C92" s="19">
        <v>629</v>
      </c>
      <c r="D92" s="19">
        <v>513</v>
      </c>
      <c r="E92" s="19">
        <v>251</v>
      </c>
      <c r="F92" s="19">
        <v>262</v>
      </c>
      <c r="G92" s="19">
        <v>116</v>
      </c>
      <c r="H92" s="19">
        <v>63</v>
      </c>
      <c r="I92" s="19">
        <v>53</v>
      </c>
    </row>
    <row r="93" spans="1:9" s="41" customFormat="1" ht="11.25" customHeight="1" x14ac:dyDescent="0.2">
      <c r="A93" s="240" t="s">
        <v>73</v>
      </c>
      <c r="B93" s="240"/>
      <c r="C93" s="19">
        <v>823</v>
      </c>
      <c r="D93" s="19">
        <v>532</v>
      </c>
      <c r="E93" s="19">
        <v>247</v>
      </c>
      <c r="F93" s="19">
        <v>285</v>
      </c>
      <c r="G93" s="19">
        <v>291</v>
      </c>
      <c r="H93" s="19">
        <v>173</v>
      </c>
      <c r="I93" s="19">
        <v>118</v>
      </c>
    </row>
    <row r="94" spans="1:9" s="41" customFormat="1" ht="11.25" customHeight="1" x14ac:dyDescent="0.2">
      <c r="A94" s="240" t="s">
        <v>74</v>
      </c>
      <c r="B94" s="240"/>
      <c r="C94" s="19">
        <v>124</v>
      </c>
      <c r="D94" s="19">
        <v>108</v>
      </c>
      <c r="E94" s="19">
        <v>59</v>
      </c>
      <c r="F94" s="19">
        <v>49</v>
      </c>
      <c r="G94" s="19">
        <v>16</v>
      </c>
      <c r="H94" s="19">
        <v>8</v>
      </c>
      <c r="I94" s="19">
        <v>8</v>
      </c>
    </row>
    <row r="95" spans="1:9" s="41" customFormat="1" ht="11.25" customHeight="1" x14ac:dyDescent="0.2">
      <c r="A95" s="240" t="s">
        <v>75</v>
      </c>
      <c r="B95" s="240"/>
      <c r="C95" s="19">
        <v>454</v>
      </c>
      <c r="D95" s="19">
        <v>415</v>
      </c>
      <c r="E95" s="19">
        <v>209</v>
      </c>
      <c r="F95" s="19">
        <v>206</v>
      </c>
      <c r="G95" s="19">
        <v>39</v>
      </c>
      <c r="H95" s="19">
        <v>22</v>
      </c>
      <c r="I95" s="19">
        <v>17</v>
      </c>
    </row>
    <row r="96" spans="1:9" s="41" customFormat="1" ht="11.25" customHeight="1" x14ac:dyDescent="0.2">
      <c r="A96" s="240" t="s">
        <v>76</v>
      </c>
      <c r="B96" s="240"/>
      <c r="C96" s="19">
        <v>708</v>
      </c>
      <c r="D96" s="19">
        <v>592</v>
      </c>
      <c r="E96" s="19">
        <v>276</v>
      </c>
      <c r="F96" s="19">
        <v>316</v>
      </c>
      <c r="G96" s="19">
        <v>116</v>
      </c>
      <c r="H96" s="19">
        <v>64</v>
      </c>
      <c r="I96" s="19">
        <v>52</v>
      </c>
    </row>
    <row r="97" spans="1:9" s="41" customFormat="1" ht="11.25" customHeight="1" x14ac:dyDescent="0.2">
      <c r="A97" s="240" t="s">
        <v>77</v>
      </c>
      <c r="B97" s="240"/>
      <c r="C97" s="19">
        <v>1462</v>
      </c>
      <c r="D97" s="19">
        <v>1020</v>
      </c>
      <c r="E97" s="19">
        <v>493</v>
      </c>
      <c r="F97" s="19">
        <v>527</v>
      </c>
      <c r="G97" s="19">
        <v>442</v>
      </c>
      <c r="H97" s="19">
        <v>251</v>
      </c>
      <c r="I97" s="19">
        <v>191</v>
      </c>
    </row>
    <row r="98" spans="1:9" s="41" customFormat="1" ht="11.25" customHeight="1" x14ac:dyDescent="0.2">
      <c r="A98" s="240" t="s">
        <v>78</v>
      </c>
      <c r="B98" s="240"/>
      <c r="C98" s="19">
        <v>1948</v>
      </c>
      <c r="D98" s="19">
        <v>1677</v>
      </c>
      <c r="E98" s="19">
        <v>817</v>
      </c>
      <c r="F98" s="19">
        <v>860</v>
      </c>
      <c r="G98" s="19">
        <v>271</v>
      </c>
      <c r="H98" s="19">
        <v>158</v>
      </c>
      <c r="I98" s="19">
        <v>113</v>
      </c>
    </row>
    <row r="99" spans="1:9" s="41" customFormat="1" ht="11.25" customHeight="1" x14ac:dyDescent="0.2">
      <c r="A99" s="240" t="s">
        <v>79</v>
      </c>
      <c r="B99" s="240"/>
      <c r="C99" s="19">
        <v>752</v>
      </c>
      <c r="D99" s="19">
        <v>687</v>
      </c>
      <c r="E99" s="19">
        <v>335</v>
      </c>
      <c r="F99" s="19">
        <v>352</v>
      </c>
      <c r="G99" s="19">
        <v>65</v>
      </c>
      <c r="H99" s="19">
        <v>35</v>
      </c>
      <c r="I99" s="19">
        <v>30</v>
      </c>
    </row>
    <row r="100" spans="1:9" s="41" customFormat="1" ht="11.25" customHeight="1" x14ac:dyDescent="0.2">
      <c r="A100" s="240" t="s">
        <v>80</v>
      </c>
      <c r="B100" s="240"/>
      <c r="C100" s="19">
        <v>1879</v>
      </c>
      <c r="D100" s="19">
        <v>1535</v>
      </c>
      <c r="E100" s="19">
        <v>719</v>
      </c>
      <c r="F100" s="19">
        <v>816</v>
      </c>
      <c r="G100" s="19">
        <v>344</v>
      </c>
      <c r="H100" s="19">
        <v>194</v>
      </c>
      <c r="I100" s="19">
        <v>150</v>
      </c>
    </row>
    <row r="101" spans="1:9" s="41" customFormat="1" ht="11.25" customHeight="1" x14ac:dyDescent="0.2">
      <c r="A101" s="240" t="s">
        <v>81</v>
      </c>
      <c r="B101" s="240"/>
      <c r="C101" s="19">
        <v>6169</v>
      </c>
      <c r="D101" s="19">
        <v>5552</v>
      </c>
      <c r="E101" s="19">
        <v>2717</v>
      </c>
      <c r="F101" s="19">
        <v>2835</v>
      </c>
      <c r="G101" s="19">
        <v>617</v>
      </c>
      <c r="H101" s="19">
        <v>331</v>
      </c>
      <c r="I101" s="19">
        <v>286</v>
      </c>
    </row>
    <row r="102" spans="1:9" s="41" customFormat="1" ht="11.25" customHeight="1" x14ac:dyDescent="0.2">
      <c r="A102" s="240" t="s">
        <v>82</v>
      </c>
      <c r="B102" s="240"/>
      <c r="C102" s="19">
        <v>116</v>
      </c>
      <c r="D102" s="19">
        <v>98</v>
      </c>
      <c r="E102" s="19">
        <v>45</v>
      </c>
      <c r="F102" s="19">
        <v>53</v>
      </c>
      <c r="G102" s="19">
        <v>18</v>
      </c>
      <c r="H102" s="19">
        <v>9</v>
      </c>
      <c r="I102" s="19">
        <v>9</v>
      </c>
    </row>
    <row r="103" spans="1:9" s="41" customFormat="1" ht="11.25" customHeight="1" x14ac:dyDescent="0.2">
      <c r="A103" s="240" t="s">
        <v>83</v>
      </c>
      <c r="B103" s="240"/>
      <c r="C103" s="19">
        <v>770</v>
      </c>
      <c r="D103" s="19">
        <v>620</v>
      </c>
      <c r="E103" s="19">
        <v>274</v>
      </c>
      <c r="F103" s="19">
        <v>346</v>
      </c>
      <c r="G103" s="19">
        <v>150</v>
      </c>
      <c r="H103" s="19">
        <v>81</v>
      </c>
      <c r="I103" s="19">
        <v>69</v>
      </c>
    </row>
    <row r="104" spans="1:9" s="41" customFormat="1" ht="11.25" customHeight="1" x14ac:dyDescent="0.2">
      <c r="A104" s="240" t="s">
        <v>84</v>
      </c>
      <c r="B104" s="240"/>
      <c r="C104" s="19">
        <v>3935</v>
      </c>
      <c r="D104" s="19">
        <v>2894</v>
      </c>
      <c r="E104" s="19">
        <v>1281</v>
      </c>
      <c r="F104" s="19">
        <v>1613</v>
      </c>
      <c r="G104" s="19">
        <v>1041</v>
      </c>
      <c r="H104" s="19">
        <v>550</v>
      </c>
      <c r="I104" s="19">
        <v>491</v>
      </c>
    </row>
    <row r="105" spans="1:9" s="41" customFormat="1" ht="11.25" customHeight="1" x14ac:dyDescent="0.2">
      <c r="A105" s="240" t="s">
        <v>85</v>
      </c>
      <c r="B105" s="240"/>
      <c r="C105" s="19">
        <v>62</v>
      </c>
      <c r="D105" s="19">
        <v>53</v>
      </c>
      <c r="E105" s="19">
        <v>24</v>
      </c>
      <c r="F105" s="19">
        <v>29</v>
      </c>
      <c r="G105" s="19">
        <v>9</v>
      </c>
      <c r="H105" s="19">
        <v>5</v>
      </c>
      <c r="I105" s="19">
        <v>4</v>
      </c>
    </row>
    <row r="106" spans="1:9" s="41" customFormat="1" ht="11.25" customHeight="1" x14ac:dyDescent="0.2">
      <c r="A106" s="240" t="s">
        <v>86</v>
      </c>
      <c r="B106" s="240"/>
      <c r="C106" s="19">
        <v>120</v>
      </c>
      <c r="D106" s="19">
        <v>113</v>
      </c>
      <c r="E106" s="19">
        <v>55</v>
      </c>
      <c r="F106" s="19">
        <v>58</v>
      </c>
      <c r="G106" s="19">
        <v>7</v>
      </c>
      <c r="H106" s="19">
        <v>5</v>
      </c>
      <c r="I106" s="19">
        <v>2</v>
      </c>
    </row>
    <row r="107" spans="1:9" s="41" customFormat="1" ht="11.25" customHeight="1" x14ac:dyDescent="0.2">
      <c r="A107" s="240" t="s">
        <v>87</v>
      </c>
      <c r="B107" s="240"/>
      <c r="C107" s="19">
        <v>4442</v>
      </c>
      <c r="D107" s="19">
        <v>3176</v>
      </c>
      <c r="E107" s="19">
        <v>1468</v>
      </c>
      <c r="F107" s="19">
        <v>1708</v>
      </c>
      <c r="G107" s="19">
        <v>1266</v>
      </c>
      <c r="H107" s="19">
        <v>662</v>
      </c>
      <c r="I107" s="19">
        <v>604</v>
      </c>
    </row>
    <row r="108" spans="1:9" s="41" customFormat="1" ht="11.25" customHeight="1" x14ac:dyDescent="0.2">
      <c r="A108" s="240" t="s">
        <v>88</v>
      </c>
      <c r="B108" s="240"/>
      <c r="C108" s="19">
        <v>1843</v>
      </c>
      <c r="D108" s="19">
        <v>1637</v>
      </c>
      <c r="E108" s="19">
        <v>744</v>
      </c>
      <c r="F108" s="19">
        <v>893</v>
      </c>
      <c r="G108" s="19">
        <v>206</v>
      </c>
      <c r="H108" s="19">
        <v>113</v>
      </c>
      <c r="I108" s="19">
        <v>93</v>
      </c>
    </row>
    <row r="109" spans="1:9" s="41" customFormat="1" ht="11.25" customHeight="1" x14ac:dyDescent="0.2">
      <c r="A109" s="240" t="s">
        <v>89</v>
      </c>
      <c r="B109" s="240"/>
      <c r="C109" s="19">
        <v>860</v>
      </c>
      <c r="D109" s="19">
        <v>728</v>
      </c>
      <c r="E109" s="19">
        <v>338</v>
      </c>
      <c r="F109" s="19">
        <v>390</v>
      </c>
      <c r="G109" s="19">
        <v>132</v>
      </c>
      <c r="H109" s="19">
        <v>67</v>
      </c>
      <c r="I109" s="19">
        <v>65</v>
      </c>
    </row>
    <row r="110" spans="1:9" s="41" customFormat="1" ht="11.25" customHeight="1" x14ac:dyDescent="0.2">
      <c r="A110" s="240" t="s">
        <v>90</v>
      </c>
      <c r="B110" s="240"/>
      <c r="C110" s="19">
        <v>1314</v>
      </c>
      <c r="D110" s="19">
        <v>1116</v>
      </c>
      <c r="E110" s="19">
        <v>545</v>
      </c>
      <c r="F110" s="19">
        <v>571</v>
      </c>
      <c r="G110" s="19">
        <v>198</v>
      </c>
      <c r="H110" s="19">
        <v>109</v>
      </c>
      <c r="I110" s="19">
        <v>89</v>
      </c>
    </row>
    <row r="111" spans="1:9" s="41" customFormat="1" ht="11.25" customHeight="1" x14ac:dyDescent="0.2">
      <c r="A111" s="240" t="s">
        <v>91</v>
      </c>
      <c r="B111" s="240"/>
      <c r="C111" s="19">
        <v>530</v>
      </c>
      <c r="D111" s="19">
        <v>460</v>
      </c>
      <c r="E111" s="19">
        <v>216</v>
      </c>
      <c r="F111" s="19">
        <v>244</v>
      </c>
      <c r="G111" s="19">
        <v>70</v>
      </c>
      <c r="H111" s="19">
        <v>38</v>
      </c>
      <c r="I111" s="19">
        <v>32</v>
      </c>
    </row>
    <row r="112" spans="1:9" s="41" customFormat="1" ht="11.25" customHeight="1" x14ac:dyDescent="0.2">
      <c r="A112" s="240" t="s">
        <v>92</v>
      </c>
      <c r="B112" s="240"/>
      <c r="C112" s="19">
        <v>479</v>
      </c>
      <c r="D112" s="19">
        <v>310</v>
      </c>
      <c r="E112" s="19">
        <v>135</v>
      </c>
      <c r="F112" s="19">
        <v>175</v>
      </c>
      <c r="G112" s="19">
        <v>169</v>
      </c>
      <c r="H112" s="19">
        <v>101</v>
      </c>
      <c r="I112" s="19">
        <v>68</v>
      </c>
    </row>
    <row r="113" spans="1:9" s="41" customFormat="1" ht="11.25" customHeight="1" x14ac:dyDescent="0.2">
      <c r="A113" s="240" t="s">
        <v>93</v>
      </c>
      <c r="B113" s="240"/>
      <c r="C113" s="19">
        <v>1197</v>
      </c>
      <c r="D113" s="19">
        <v>1002</v>
      </c>
      <c r="E113" s="19">
        <v>479</v>
      </c>
      <c r="F113" s="19">
        <v>523</v>
      </c>
      <c r="G113" s="19">
        <v>195</v>
      </c>
      <c r="H113" s="19">
        <v>108</v>
      </c>
      <c r="I113" s="19">
        <v>87</v>
      </c>
    </row>
    <row r="114" spans="1:9" s="41" customFormat="1" ht="11.25" customHeight="1" x14ac:dyDescent="0.2">
      <c r="A114" s="240" t="s">
        <v>94</v>
      </c>
      <c r="B114" s="240"/>
      <c r="C114" s="19">
        <v>1618</v>
      </c>
      <c r="D114" s="19">
        <v>1018</v>
      </c>
      <c r="E114" s="19">
        <v>466</v>
      </c>
      <c r="F114" s="19">
        <v>552</v>
      </c>
      <c r="G114" s="19">
        <v>600</v>
      </c>
      <c r="H114" s="19">
        <v>319</v>
      </c>
      <c r="I114" s="19">
        <v>281</v>
      </c>
    </row>
    <row r="115" spans="1:9" s="41" customFormat="1" ht="11.25" customHeight="1" x14ac:dyDescent="0.2">
      <c r="A115" s="240" t="s">
        <v>95</v>
      </c>
      <c r="B115" s="240"/>
      <c r="C115" s="19">
        <v>54437</v>
      </c>
      <c r="D115" s="19">
        <v>34726</v>
      </c>
      <c r="E115" s="19">
        <v>15322</v>
      </c>
      <c r="F115" s="19">
        <v>19404</v>
      </c>
      <c r="G115" s="19">
        <v>19711</v>
      </c>
      <c r="H115" s="19">
        <v>10272</v>
      </c>
      <c r="I115" s="19">
        <v>9439</v>
      </c>
    </row>
    <row r="116" spans="1:9" s="41" customFormat="1" ht="11.25" customHeight="1" x14ac:dyDescent="0.2">
      <c r="A116" s="240" t="s">
        <v>96</v>
      </c>
      <c r="B116" s="240"/>
      <c r="C116" s="19">
        <v>1453</v>
      </c>
      <c r="D116" s="19">
        <v>1164</v>
      </c>
      <c r="E116" s="19">
        <v>522</v>
      </c>
      <c r="F116" s="19">
        <v>642</v>
      </c>
      <c r="G116" s="19">
        <v>289</v>
      </c>
      <c r="H116" s="19">
        <v>171</v>
      </c>
      <c r="I116" s="19">
        <v>118</v>
      </c>
    </row>
    <row r="117" spans="1:9" s="41" customFormat="1" ht="11.25" customHeight="1" x14ac:dyDescent="0.2">
      <c r="A117" s="240" t="s">
        <v>97</v>
      </c>
      <c r="B117" s="240"/>
      <c r="C117" s="19">
        <v>1236</v>
      </c>
      <c r="D117" s="19">
        <v>1013</v>
      </c>
      <c r="E117" s="19">
        <v>489</v>
      </c>
      <c r="F117" s="19">
        <v>524</v>
      </c>
      <c r="G117" s="19">
        <v>223</v>
      </c>
      <c r="H117" s="19">
        <v>130</v>
      </c>
      <c r="I117" s="19">
        <v>93</v>
      </c>
    </row>
    <row r="118" spans="1:9" s="41" customFormat="1" ht="11.25" customHeight="1" x14ac:dyDescent="0.2">
      <c r="A118" s="240" t="s">
        <v>98</v>
      </c>
      <c r="B118" s="240"/>
      <c r="C118" s="19">
        <v>584</v>
      </c>
      <c r="D118" s="19">
        <v>424</v>
      </c>
      <c r="E118" s="19">
        <v>203</v>
      </c>
      <c r="F118" s="19">
        <v>221</v>
      </c>
      <c r="G118" s="19">
        <v>160</v>
      </c>
      <c r="H118" s="19">
        <v>78</v>
      </c>
      <c r="I118" s="19">
        <v>82</v>
      </c>
    </row>
    <row r="119" spans="1:9" s="41" customFormat="1" ht="11.25" customHeight="1" x14ac:dyDescent="0.2">
      <c r="A119" s="240" t="s">
        <v>99</v>
      </c>
      <c r="B119" s="240"/>
      <c r="C119" s="19">
        <v>5823</v>
      </c>
      <c r="D119" s="19">
        <v>3578</v>
      </c>
      <c r="E119" s="19">
        <v>1541</v>
      </c>
      <c r="F119" s="19">
        <v>2037</v>
      </c>
      <c r="G119" s="19">
        <v>2245</v>
      </c>
      <c r="H119" s="19">
        <v>1139</v>
      </c>
      <c r="I119" s="19">
        <v>1106</v>
      </c>
    </row>
    <row r="120" spans="1:9" s="41" customFormat="1" ht="11.25" customHeight="1" x14ac:dyDescent="0.2">
      <c r="A120" s="240" t="s">
        <v>100</v>
      </c>
      <c r="B120" s="240"/>
      <c r="C120" s="19">
        <v>1265</v>
      </c>
      <c r="D120" s="19">
        <v>974</v>
      </c>
      <c r="E120" s="19">
        <v>475</v>
      </c>
      <c r="F120" s="19">
        <v>499</v>
      </c>
      <c r="G120" s="19">
        <v>291</v>
      </c>
      <c r="H120" s="19">
        <v>163</v>
      </c>
      <c r="I120" s="19">
        <v>128</v>
      </c>
    </row>
    <row r="121" spans="1:9" s="41" customFormat="1" ht="11.25" customHeight="1" x14ac:dyDescent="0.2">
      <c r="A121" s="240" t="s">
        <v>101</v>
      </c>
      <c r="B121" s="240"/>
      <c r="C121" s="19">
        <v>1649</v>
      </c>
      <c r="D121" s="19">
        <v>1121</v>
      </c>
      <c r="E121" s="19">
        <v>504</v>
      </c>
      <c r="F121" s="19">
        <v>617</v>
      </c>
      <c r="G121" s="19">
        <v>528</v>
      </c>
      <c r="H121" s="19">
        <v>272</v>
      </c>
      <c r="I121" s="19">
        <v>256</v>
      </c>
    </row>
    <row r="122" spans="1:9" s="41" customFormat="1" ht="11.25" customHeight="1" x14ac:dyDescent="0.2">
      <c r="A122" s="240" t="s">
        <v>102</v>
      </c>
      <c r="B122" s="240"/>
      <c r="C122" s="19">
        <v>1110</v>
      </c>
      <c r="D122" s="19">
        <v>975</v>
      </c>
      <c r="E122" s="19">
        <v>472</v>
      </c>
      <c r="F122" s="19">
        <v>503</v>
      </c>
      <c r="G122" s="19">
        <v>135</v>
      </c>
      <c r="H122" s="19">
        <v>73</v>
      </c>
      <c r="I122" s="19">
        <v>62</v>
      </c>
    </row>
    <row r="123" spans="1:9" s="41" customFormat="1" ht="11.25" customHeight="1" x14ac:dyDescent="0.2">
      <c r="A123" s="240" t="s">
        <v>103</v>
      </c>
      <c r="B123" s="240"/>
      <c r="C123" s="19">
        <v>268</v>
      </c>
      <c r="D123" s="19">
        <v>239</v>
      </c>
      <c r="E123" s="19">
        <v>113</v>
      </c>
      <c r="F123" s="19">
        <v>126</v>
      </c>
      <c r="G123" s="19">
        <v>29</v>
      </c>
      <c r="H123" s="19">
        <v>18</v>
      </c>
      <c r="I123" s="19">
        <v>11</v>
      </c>
    </row>
    <row r="124" spans="1:9" s="41" customFormat="1" ht="11.25" customHeight="1" x14ac:dyDescent="0.2">
      <c r="A124" s="240" t="s">
        <v>104</v>
      </c>
      <c r="B124" s="240"/>
      <c r="C124" s="19">
        <v>882</v>
      </c>
      <c r="D124" s="19">
        <v>735</v>
      </c>
      <c r="E124" s="19">
        <v>362</v>
      </c>
      <c r="F124" s="19">
        <v>373</v>
      </c>
      <c r="G124" s="19">
        <v>147</v>
      </c>
      <c r="H124" s="19">
        <v>76</v>
      </c>
      <c r="I124" s="19">
        <v>71</v>
      </c>
    </row>
    <row r="125" spans="1:9" s="41" customFormat="1" ht="11.25" customHeight="1" x14ac:dyDescent="0.2">
      <c r="A125" s="240" t="s">
        <v>105</v>
      </c>
      <c r="B125" s="240"/>
      <c r="C125" s="19">
        <v>752</v>
      </c>
      <c r="D125" s="19">
        <v>501</v>
      </c>
      <c r="E125" s="19">
        <v>228</v>
      </c>
      <c r="F125" s="19">
        <v>273</v>
      </c>
      <c r="G125" s="19">
        <v>251</v>
      </c>
      <c r="H125" s="19">
        <v>128</v>
      </c>
      <c r="I125" s="19">
        <v>123</v>
      </c>
    </row>
    <row r="126" spans="1:9" s="41" customFormat="1" ht="11.25" customHeight="1" x14ac:dyDescent="0.2">
      <c r="A126" s="240" t="s">
        <v>106</v>
      </c>
      <c r="B126" s="240"/>
      <c r="C126" s="19">
        <v>869</v>
      </c>
      <c r="D126" s="19">
        <v>706</v>
      </c>
      <c r="E126" s="19">
        <v>311</v>
      </c>
      <c r="F126" s="19">
        <v>395</v>
      </c>
      <c r="G126" s="19">
        <v>163</v>
      </c>
      <c r="H126" s="19">
        <v>94</v>
      </c>
      <c r="I126" s="19">
        <v>69</v>
      </c>
    </row>
    <row r="127" spans="1:9" s="41" customFormat="1" ht="11.25" customHeight="1" x14ac:dyDescent="0.2">
      <c r="A127" s="240" t="s">
        <v>107</v>
      </c>
      <c r="B127" s="240"/>
      <c r="C127" s="19">
        <v>349</v>
      </c>
      <c r="D127" s="19">
        <v>302</v>
      </c>
      <c r="E127" s="19">
        <v>144</v>
      </c>
      <c r="F127" s="19">
        <v>158</v>
      </c>
      <c r="G127" s="19">
        <v>47</v>
      </c>
      <c r="H127" s="19">
        <v>23</v>
      </c>
      <c r="I127" s="19">
        <v>24</v>
      </c>
    </row>
    <row r="128" spans="1:9" s="41" customFormat="1" ht="11.25" customHeight="1" x14ac:dyDescent="0.2">
      <c r="A128" s="240" t="s">
        <v>108</v>
      </c>
      <c r="B128" s="240"/>
      <c r="C128" s="19">
        <v>837</v>
      </c>
      <c r="D128" s="19">
        <v>761</v>
      </c>
      <c r="E128" s="19">
        <v>340</v>
      </c>
      <c r="F128" s="19">
        <v>421</v>
      </c>
      <c r="G128" s="19">
        <v>76</v>
      </c>
      <c r="H128" s="19">
        <v>43</v>
      </c>
      <c r="I128" s="19">
        <v>33</v>
      </c>
    </row>
    <row r="129" spans="1:9" s="41" customFormat="1" ht="11.25" customHeight="1" x14ac:dyDescent="0.2">
      <c r="A129" s="240" t="s">
        <v>109</v>
      </c>
      <c r="B129" s="240"/>
      <c r="C129" s="19">
        <v>1337</v>
      </c>
      <c r="D129" s="19">
        <v>1128</v>
      </c>
      <c r="E129" s="19">
        <v>531</v>
      </c>
      <c r="F129" s="19">
        <v>597</v>
      </c>
      <c r="G129" s="19">
        <v>209</v>
      </c>
      <c r="H129" s="19">
        <v>111</v>
      </c>
      <c r="I129" s="19">
        <v>98</v>
      </c>
    </row>
    <row r="130" spans="1:9" s="41" customFormat="1" ht="11.25" customHeight="1" x14ac:dyDescent="0.2">
      <c r="A130" s="240" t="s">
        <v>110</v>
      </c>
      <c r="B130" s="240"/>
      <c r="C130" s="19">
        <v>3637</v>
      </c>
      <c r="D130" s="19">
        <v>1843</v>
      </c>
      <c r="E130" s="19">
        <v>822</v>
      </c>
      <c r="F130" s="19">
        <v>1021</v>
      </c>
      <c r="G130" s="19">
        <v>1794</v>
      </c>
      <c r="H130" s="19">
        <v>986</v>
      </c>
      <c r="I130" s="19">
        <v>808</v>
      </c>
    </row>
    <row r="131" spans="1:9" s="41" customFormat="1" ht="11.25" customHeight="1" x14ac:dyDescent="0.2">
      <c r="A131" s="240" t="s">
        <v>111</v>
      </c>
      <c r="B131" s="240"/>
      <c r="C131" s="19">
        <v>1645</v>
      </c>
      <c r="D131" s="19">
        <v>1437</v>
      </c>
      <c r="E131" s="19">
        <v>692</v>
      </c>
      <c r="F131" s="19">
        <v>745</v>
      </c>
      <c r="G131" s="19">
        <v>208</v>
      </c>
      <c r="H131" s="19">
        <v>106</v>
      </c>
      <c r="I131" s="19">
        <v>102</v>
      </c>
    </row>
    <row r="132" spans="1:9" s="41" customFormat="1" ht="11.25" customHeight="1" x14ac:dyDescent="0.2">
      <c r="A132" s="240" t="s">
        <v>112</v>
      </c>
      <c r="B132" s="240"/>
      <c r="C132" s="19">
        <v>806</v>
      </c>
      <c r="D132" s="19">
        <v>586</v>
      </c>
      <c r="E132" s="19">
        <v>250</v>
      </c>
      <c r="F132" s="19">
        <v>336</v>
      </c>
      <c r="G132" s="19">
        <v>220</v>
      </c>
      <c r="H132" s="19">
        <v>119</v>
      </c>
      <c r="I132" s="19">
        <v>101</v>
      </c>
    </row>
    <row r="133" spans="1:9" s="41" customFormat="1" ht="11.25" customHeight="1" x14ac:dyDescent="0.2">
      <c r="A133" s="240" t="s">
        <v>113</v>
      </c>
      <c r="B133" s="240"/>
      <c r="C133" s="19">
        <v>1498</v>
      </c>
      <c r="D133" s="19">
        <v>1208</v>
      </c>
      <c r="E133" s="19">
        <v>579</v>
      </c>
      <c r="F133" s="19">
        <v>629</v>
      </c>
      <c r="G133" s="19">
        <v>290</v>
      </c>
      <c r="H133" s="19">
        <v>154</v>
      </c>
      <c r="I133" s="19">
        <v>136</v>
      </c>
    </row>
    <row r="134" spans="1:9" s="41" customFormat="1" ht="11.25" customHeight="1" x14ac:dyDescent="0.2">
      <c r="A134" s="240" t="s">
        <v>114</v>
      </c>
      <c r="B134" s="240"/>
      <c r="C134" s="19">
        <v>1324</v>
      </c>
      <c r="D134" s="19">
        <v>1085</v>
      </c>
      <c r="E134" s="19">
        <v>475</v>
      </c>
      <c r="F134" s="19">
        <v>610</v>
      </c>
      <c r="G134" s="19">
        <v>239</v>
      </c>
      <c r="H134" s="19">
        <v>138</v>
      </c>
      <c r="I134" s="19">
        <v>101</v>
      </c>
    </row>
    <row r="135" spans="1:9" s="41" customFormat="1" ht="11.25" customHeight="1" x14ac:dyDescent="0.2">
      <c r="A135" s="240" t="s">
        <v>115</v>
      </c>
      <c r="B135" s="240"/>
      <c r="C135" s="19">
        <v>1592</v>
      </c>
      <c r="D135" s="19">
        <v>1269</v>
      </c>
      <c r="E135" s="19">
        <v>617</v>
      </c>
      <c r="F135" s="19">
        <v>652</v>
      </c>
      <c r="G135" s="19">
        <v>323</v>
      </c>
      <c r="H135" s="19">
        <v>172</v>
      </c>
      <c r="I135" s="19">
        <v>151</v>
      </c>
    </row>
    <row r="136" spans="1:9" s="41" customFormat="1" ht="11.25" customHeight="1" x14ac:dyDescent="0.2">
      <c r="A136" s="240" t="s">
        <v>116</v>
      </c>
      <c r="B136" s="240"/>
      <c r="C136" s="19">
        <v>761</v>
      </c>
      <c r="D136" s="19">
        <v>639</v>
      </c>
      <c r="E136" s="19">
        <v>306</v>
      </c>
      <c r="F136" s="19">
        <v>333</v>
      </c>
      <c r="G136" s="19">
        <v>122</v>
      </c>
      <c r="H136" s="19">
        <v>70</v>
      </c>
      <c r="I136" s="19">
        <v>52</v>
      </c>
    </row>
    <row r="137" spans="1:9" s="41" customFormat="1" ht="11.25" customHeight="1" x14ac:dyDescent="0.2">
      <c r="A137" s="240" t="s">
        <v>117</v>
      </c>
      <c r="B137" s="240"/>
      <c r="C137" s="19">
        <v>2055</v>
      </c>
      <c r="D137" s="19">
        <v>1422</v>
      </c>
      <c r="E137" s="19">
        <v>651</v>
      </c>
      <c r="F137" s="19">
        <v>771</v>
      </c>
      <c r="G137" s="19">
        <v>633</v>
      </c>
      <c r="H137" s="19">
        <v>350</v>
      </c>
      <c r="I137" s="19">
        <v>283</v>
      </c>
    </row>
    <row r="138" spans="1:9" s="41" customFormat="1" ht="11.25" customHeight="1" x14ac:dyDescent="0.2">
      <c r="A138" s="240" t="s">
        <v>118</v>
      </c>
      <c r="B138" s="240"/>
      <c r="C138" s="19">
        <v>675</v>
      </c>
      <c r="D138" s="19">
        <v>548</v>
      </c>
      <c r="E138" s="19">
        <v>248</v>
      </c>
      <c r="F138" s="19">
        <v>300</v>
      </c>
      <c r="G138" s="19">
        <v>127</v>
      </c>
      <c r="H138" s="19">
        <v>71</v>
      </c>
      <c r="I138" s="19">
        <v>56</v>
      </c>
    </row>
    <row r="139" spans="1:9" s="41" customFormat="1" ht="11.25" customHeight="1" x14ac:dyDescent="0.2">
      <c r="A139" s="240" t="s">
        <v>119</v>
      </c>
      <c r="B139" s="240"/>
      <c r="C139" s="19">
        <v>596</v>
      </c>
      <c r="D139" s="19">
        <v>415</v>
      </c>
      <c r="E139" s="19">
        <v>211</v>
      </c>
      <c r="F139" s="19">
        <v>204</v>
      </c>
      <c r="G139" s="19">
        <v>181</v>
      </c>
      <c r="H139" s="19">
        <v>131</v>
      </c>
      <c r="I139" s="19">
        <v>50</v>
      </c>
    </row>
    <row r="140" spans="1:9" s="41" customFormat="1" ht="11.25" customHeight="1" x14ac:dyDescent="0.2">
      <c r="A140" s="240" t="s">
        <v>120</v>
      </c>
      <c r="B140" s="240"/>
      <c r="C140" s="19">
        <v>1853</v>
      </c>
      <c r="D140" s="19">
        <v>1682</v>
      </c>
      <c r="E140" s="19">
        <v>800</v>
      </c>
      <c r="F140" s="19">
        <v>882</v>
      </c>
      <c r="G140" s="19">
        <v>171</v>
      </c>
      <c r="H140" s="19">
        <v>99</v>
      </c>
      <c r="I140" s="19">
        <v>72</v>
      </c>
    </row>
    <row r="141" spans="1:9" s="41" customFormat="1" ht="11.25" customHeight="1" x14ac:dyDescent="0.2">
      <c r="A141" s="240" t="s">
        <v>121</v>
      </c>
      <c r="B141" s="240"/>
      <c r="C141" s="19">
        <v>1772</v>
      </c>
      <c r="D141" s="19">
        <v>1178</v>
      </c>
      <c r="E141" s="19">
        <v>535</v>
      </c>
      <c r="F141" s="19">
        <v>643</v>
      </c>
      <c r="G141" s="19">
        <v>594</v>
      </c>
      <c r="H141" s="19">
        <v>276</v>
      </c>
      <c r="I141" s="19">
        <v>318</v>
      </c>
    </row>
    <row r="142" spans="1:9" s="41" customFormat="1" ht="11.25" customHeight="1" x14ac:dyDescent="0.2">
      <c r="A142" s="240" t="s">
        <v>122</v>
      </c>
      <c r="B142" s="240"/>
      <c r="C142" s="19">
        <v>2918</v>
      </c>
      <c r="D142" s="19">
        <v>2088</v>
      </c>
      <c r="E142" s="19">
        <v>970</v>
      </c>
      <c r="F142" s="19">
        <v>1118</v>
      </c>
      <c r="G142" s="19">
        <v>830</v>
      </c>
      <c r="H142" s="19">
        <v>447</v>
      </c>
      <c r="I142" s="19">
        <v>383</v>
      </c>
    </row>
    <row r="143" spans="1:9" s="41" customFormat="1" ht="11.25" customHeight="1" x14ac:dyDescent="0.2">
      <c r="A143" s="240" t="s">
        <v>123</v>
      </c>
      <c r="B143" s="240"/>
      <c r="C143" s="19">
        <v>594</v>
      </c>
      <c r="D143" s="19">
        <v>548</v>
      </c>
      <c r="E143" s="19">
        <v>260</v>
      </c>
      <c r="F143" s="19">
        <v>288</v>
      </c>
      <c r="G143" s="19">
        <v>46</v>
      </c>
      <c r="H143" s="19">
        <v>24</v>
      </c>
      <c r="I143" s="19">
        <v>22</v>
      </c>
    </row>
    <row r="144" spans="1:9" s="41" customFormat="1" ht="11.25" customHeight="1" x14ac:dyDescent="0.2">
      <c r="A144" s="240" t="s">
        <v>124</v>
      </c>
      <c r="B144" s="240"/>
      <c r="C144" s="19">
        <v>523</v>
      </c>
      <c r="D144" s="19">
        <v>437</v>
      </c>
      <c r="E144" s="19">
        <v>220</v>
      </c>
      <c r="F144" s="19">
        <v>217</v>
      </c>
      <c r="G144" s="19">
        <v>86</v>
      </c>
      <c r="H144" s="19">
        <v>46</v>
      </c>
      <c r="I144" s="19">
        <v>40</v>
      </c>
    </row>
    <row r="145" spans="1:9" s="41" customFormat="1" ht="11.25" customHeight="1" x14ac:dyDescent="0.2">
      <c r="A145" s="240" t="s">
        <v>125</v>
      </c>
      <c r="B145" s="240"/>
      <c r="C145" s="19">
        <v>1917</v>
      </c>
      <c r="D145" s="19">
        <v>1428</v>
      </c>
      <c r="E145" s="19">
        <v>654</v>
      </c>
      <c r="F145" s="19">
        <v>774</v>
      </c>
      <c r="G145" s="19">
        <v>489</v>
      </c>
      <c r="H145" s="19">
        <v>279</v>
      </c>
      <c r="I145" s="19">
        <v>210</v>
      </c>
    </row>
    <row r="146" spans="1:9" s="41" customFormat="1" ht="11.25" customHeight="1" x14ac:dyDescent="0.2">
      <c r="A146" s="240" t="s">
        <v>126</v>
      </c>
      <c r="B146" s="240"/>
      <c r="C146" s="19">
        <v>343</v>
      </c>
      <c r="D146" s="19">
        <v>222</v>
      </c>
      <c r="E146" s="19">
        <v>107</v>
      </c>
      <c r="F146" s="19">
        <v>115</v>
      </c>
      <c r="G146" s="19">
        <v>121</v>
      </c>
      <c r="H146" s="19">
        <v>71</v>
      </c>
      <c r="I146" s="19">
        <v>50</v>
      </c>
    </row>
    <row r="147" spans="1:9" s="41" customFormat="1" ht="11.2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</row>
    <row r="148" spans="1:9" s="41" customFormat="1" ht="11.25" customHeight="1" x14ac:dyDescent="0.2">
      <c r="A148" s="243" t="s">
        <v>127</v>
      </c>
      <c r="B148" s="243"/>
      <c r="C148" s="16">
        <f t="shared" ref="C148:I148" si="44">SUM(C149:C187)</f>
        <v>61814</v>
      </c>
      <c r="D148" s="16">
        <f t="shared" si="44"/>
        <v>47317</v>
      </c>
      <c r="E148" s="16">
        <f t="shared" si="44"/>
        <v>21659</v>
      </c>
      <c r="F148" s="16">
        <f t="shared" si="44"/>
        <v>25658</v>
      </c>
      <c r="G148" s="16">
        <f t="shared" si="44"/>
        <v>14497</v>
      </c>
      <c r="H148" s="16">
        <f t="shared" si="44"/>
        <v>7661</v>
      </c>
      <c r="I148" s="16">
        <f t="shared" si="44"/>
        <v>6836</v>
      </c>
    </row>
    <row r="149" spans="1:9" s="41" customFormat="1" ht="11.25" customHeight="1" x14ac:dyDescent="0.2">
      <c r="A149" s="240" t="s">
        <v>128</v>
      </c>
      <c r="B149" s="240"/>
      <c r="C149" s="19">
        <v>5533</v>
      </c>
      <c r="D149" s="19">
        <v>4006</v>
      </c>
      <c r="E149" s="19">
        <v>1785</v>
      </c>
      <c r="F149" s="19">
        <v>2221</v>
      </c>
      <c r="G149" s="19">
        <v>1527</v>
      </c>
      <c r="H149" s="19">
        <v>785</v>
      </c>
      <c r="I149" s="19">
        <v>742</v>
      </c>
    </row>
    <row r="150" spans="1:9" s="41" customFormat="1" ht="11.25" customHeight="1" x14ac:dyDescent="0.2">
      <c r="A150" s="240" t="s">
        <v>251</v>
      </c>
      <c r="B150" s="240"/>
      <c r="C150" s="19">
        <v>123</v>
      </c>
      <c r="D150" s="19">
        <v>117</v>
      </c>
      <c r="E150" s="19">
        <v>53</v>
      </c>
      <c r="F150" s="19">
        <v>64</v>
      </c>
      <c r="G150" s="19">
        <v>6</v>
      </c>
      <c r="H150" s="19">
        <v>3</v>
      </c>
      <c r="I150" s="19">
        <v>3</v>
      </c>
    </row>
    <row r="151" spans="1:9" s="41" customFormat="1" ht="11.25" customHeight="1" x14ac:dyDescent="0.2">
      <c r="A151" s="240" t="s">
        <v>129</v>
      </c>
      <c r="B151" s="240"/>
      <c r="C151" s="19">
        <v>205</v>
      </c>
      <c r="D151" s="19">
        <v>195</v>
      </c>
      <c r="E151" s="19">
        <v>95</v>
      </c>
      <c r="F151" s="19">
        <v>100</v>
      </c>
      <c r="G151" s="19">
        <v>10</v>
      </c>
      <c r="H151" s="19">
        <v>5</v>
      </c>
      <c r="I151" s="19">
        <v>5</v>
      </c>
    </row>
    <row r="152" spans="1:9" s="41" customFormat="1" ht="11.25" customHeight="1" x14ac:dyDescent="0.2">
      <c r="A152" s="240" t="s">
        <v>130</v>
      </c>
      <c r="B152" s="240"/>
      <c r="C152" s="19">
        <v>560</v>
      </c>
      <c r="D152" s="19">
        <v>452</v>
      </c>
      <c r="E152" s="19">
        <v>214</v>
      </c>
      <c r="F152" s="19">
        <v>238</v>
      </c>
      <c r="G152" s="19">
        <v>108</v>
      </c>
      <c r="H152" s="19">
        <v>53</v>
      </c>
      <c r="I152" s="19">
        <v>55</v>
      </c>
    </row>
    <row r="153" spans="1:9" s="41" customFormat="1" ht="11.25" customHeight="1" x14ac:dyDescent="0.2">
      <c r="A153" s="240" t="s">
        <v>131</v>
      </c>
      <c r="B153" s="240"/>
      <c r="C153" s="19">
        <v>1865</v>
      </c>
      <c r="D153" s="19">
        <v>1524</v>
      </c>
      <c r="E153" s="19">
        <v>709</v>
      </c>
      <c r="F153" s="19">
        <v>815</v>
      </c>
      <c r="G153" s="19">
        <v>341</v>
      </c>
      <c r="H153" s="19">
        <v>179</v>
      </c>
      <c r="I153" s="19">
        <v>162</v>
      </c>
    </row>
    <row r="154" spans="1:9" s="41" customFormat="1" ht="11.25" customHeight="1" x14ac:dyDescent="0.2">
      <c r="A154" s="240" t="s">
        <v>132</v>
      </c>
      <c r="B154" s="240"/>
      <c r="C154" s="19">
        <v>112</v>
      </c>
      <c r="D154" s="19">
        <v>102</v>
      </c>
      <c r="E154" s="19">
        <v>49</v>
      </c>
      <c r="F154" s="19">
        <v>53</v>
      </c>
      <c r="G154" s="19">
        <v>10</v>
      </c>
      <c r="H154" s="19">
        <v>7</v>
      </c>
      <c r="I154" s="19">
        <v>3</v>
      </c>
    </row>
    <row r="155" spans="1:9" s="41" customFormat="1" ht="11.25" customHeight="1" x14ac:dyDescent="0.2">
      <c r="A155" s="240" t="s">
        <v>133</v>
      </c>
      <c r="B155" s="240"/>
      <c r="C155" s="19">
        <v>729</v>
      </c>
      <c r="D155" s="19">
        <v>676</v>
      </c>
      <c r="E155" s="19">
        <v>324</v>
      </c>
      <c r="F155" s="19">
        <v>352</v>
      </c>
      <c r="G155" s="19">
        <v>53</v>
      </c>
      <c r="H155" s="19">
        <v>22</v>
      </c>
      <c r="I155" s="19">
        <v>31</v>
      </c>
    </row>
    <row r="156" spans="1:9" s="41" customFormat="1" ht="11.25" customHeight="1" x14ac:dyDescent="0.2">
      <c r="A156" s="240" t="s">
        <v>135</v>
      </c>
      <c r="B156" s="240"/>
      <c r="C156" s="19">
        <v>819</v>
      </c>
      <c r="D156" s="19">
        <v>614</v>
      </c>
      <c r="E156" s="19">
        <v>280</v>
      </c>
      <c r="F156" s="19">
        <v>334</v>
      </c>
      <c r="G156" s="19">
        <v>205</v>
      </c>
      <c r="H156" s="19">
        <v>116</v>
      </c>
      <c r="I156" s="19">
        <v>89</v>
      </c>
    </row>
    <row r="157" spans="1:9" s="41" customFormat="1" ht="11.25" customHeight="1" x14ac:dyDescent="0.2">
      <c r="A157" s="240" t="s">
        <v>136</v>
      </c>
      <c r="B157" s="240"/>
      <c r="C157" s="19">
        <v>18</v>
      </c>
      <c r="D157" s="19">
        <v>17</v>
      </c>
      <c r="E157" s="19">
        <v>9</v>
      </c>
      <c r="F157" s="19">
        <v>8</v>
      </c>
      <c r="G157" s="19">
        <v>1</v>
      </c>
      <c r="H157" s="19">
        <v>1</v>
      </c>
      <c r="I157" s="19">
        <v>0</v>
      </c>
    </row>
    <row r="158" spans="1:9" s="41" customFormat="1" ht="11.25" customHeight="1" x14ac:dyDescent="0.2">
      <c r="A158" s="240" t="s">
        <v>137</v>
      </c>
      <c r="B158" s="240"/>
      <c r="C158" s="19">
        <v>2785</v>
      </c>
      <c r="D158" s="19">
        <v>2393</v>
      </c>
      <c r="E158" s="19">
        <v>1160</v>
      </c>
      <c r="F158" s="19">
        <v>1233</v>
      </c>
      <c r="G158" s="19">
        <v>392</v>
      </c>
      <c r="H158" s="19">
        <v>224</v>
      </c>
      <c r="I158" s="19">
        <v>168</v>
      </c>
    </row>
    <row r="159" spans="1:9" s="41" customFormat="1" ht="11.25" customHeight="1" x14ac:dyDescent="0.2">
      <c r="A159" s="240" t="s">
        <v>138</v>
      </c>
      <c r="B159" s="240"/>
      <c r="C159" s="19">
        <v>117</v>
      </c>
      <c r="D159" s="19">
        <v>108</v>
      </c>
      <c r="E159" s="19">
        <v>59</v>
      </c>
      <c r="F159" s="19">
        <v>49</v>
      </c>
      <c r="G159" s="19">
        <v>9</v>
      </c>
      <c r="H159" s="19">
        <v>4</v>
      </c>
      <c r="I159" s="19">
        <v>5</v>
      </c>
    </row>
    <row r="160" spans="1:9" s="41" customFormat="1" ht="11.25" customHeight="1" x14ac:dyDescent="0.2">
      <c r="A160" s="240" t="s">
        <v>139</v>
      </c>
      <c r="B160" s="240"/>
      <c r="C160" s="19">
        <v>303</v>
      </c>
      <c r="D160" s="19">
        <v>253</v>
      </c>
      <c r="E160" s="19">
        <v>121</v>
      </c>
      <c r="F160" s="19">
        <v>132</v>
      </c>
      <c r="G160" s="19">
        <v>50</v>
      </c>
      <c r="H160" s="19">
        <v>30</v>
      </c>
      <c r="I160" s="19">
        <v>20</v>
      </c>
    </row>
    <row r="161" spans="1:9" s="41" customFormat="1" ht="11.25" customHeight="1" x14ac:dyDescent="0.2">
      <c r="A161" s="240" t="s">
        <v>140</v>
      </c>
      <c r="B161" s="240"/>
      <c r="C161" s="19">
        <v>4400</v>
      </c>
      <c r="D161" s="19">
        <v>3653</v>
      </c>
      <c r="E161" s="19">
        <v>1722</v>
      </c>
      <c r="F161" s="19">
        <v>1931</v>
      </c>
      <c r="G161" s="19">
        <v>747</v>
      </c>
      <c r="H161" s="19">
        <v>408</v>
      </c>
      <c r="I161" s="19">
        <v>339</v>
      </c>
    </row>
    <row r="162" spans="1:9" s="41" customFormat="1" ht="11.25" customHeight="1" x14ac:dyDescent="0.2">
      <c r="A162" s="240" t="s">
        <v>141</v>
      </c>
      <c r="B162" s="240"/>
      <c r="C162" s="19">
        <v>27</v>
      </c>
      <c r="D162" s="19">
        <v>26</v>
      </c>
      <c r="E162" s="19">
        <v>12</v>
      </c>
      <c r="F162" s="19">
        <v>14</v>
      </c>
      <c r="G162" s="19">
        <v>1</v>
      </c>
      <c r="H162" s="19">
        <v>0</v>
      </c>
      <c r="I162" s="19">
        <v>1</v>
      </c>
    </row>
    <row r="163" spans="1:9" s="41" customFormat="1" ht="11.25" customHeight="1" x14ac:dyDescent="0.2">
      <c r="A163" s="240" t="s">
        <v>142</v>
      </c>
      <c r="B163" s="240"/>
      <c r="C163" s="19">
        <v>43</v>
      </c>
      <c r="D163" s="19">
        <v>41</v>
      </c>
      <c r="E163" s="19">
        <v>25</v>
      </c>
      <c r="F163" s="19">
        <v>16</v>
      </c>
      <c r="G163" s="19">
        <v>2</v>
      </c>
      <c r="H163" s="19">
        <v>0</v>
      </c>
      <c r="I163" s="19">
        <v>2</v>
      </c>
    </row>
    <row r="164" spans="1:9" s="41" customFormat="1" ht="11.25" customHeight="1" x14ac:dyDescent="0.2">
      <c r="A164" s="240" t="s">
        <v>252</v>
      </c>
      <c r="B164" s="240"/>
      <c r="C164" s="19">
        <v>897</v>
      </c>
      <c r="D164" s="19">
        <v>799</v>
      </c>
      <c r="E164" s="19">
        <v>350</v>
      </c>
      <c r="F164" s="19">
        <v>449</v>
      </c>
      <c r="G164" s="19">
        <v>98</v>
      </c>
      <c r="H164" s="19">
        <v>47</v>
      </c>
      <c r="I164" s="19">
        <v>51</v>
      </c>
    </row>
    <row r="165" spans="1:9" s="41" customFormat="1" ht="11.25" customHeight="1" x14ac:dyDescent="0.2">
      <c r="A165" s="240" t="s">
        <v>143</v>
      </c>
      <c r="B165" s="240"/>
      <c r="C165" s="19">
        <v>350</v>
      </c>
      <c r="D165" s="19">
        <v>311</v>
      </c>
      <c r="E165" s="19">
        <v>151</v>
      </c>
      <c r="F165" s="19">
        <v>160</v>
      </c>
      <c r="G165" s="19">
        <v>39</v>
      </c>
      <c r="H165" s="19">
        <v>23</v>
      </c>
      <c r="I165" s="19">
        <v>16</v>
      </c>
    </row>
    <row r="166" spans="1:9" s="41" customFormat="1" ht="11.25" customHeight="1" x14ac:dyDescent="0.2">
      <c r="A166" s="240" t="s">
        <v>144</v>
      </c>
      <c r="B166" s="240"/>
      <c r="C166" s="19">
        <v>1227</v>
      </c>
      <c r="D166" s="19">
        <v>938</v>
      </c>
      <c r="E166" s="19">
        <v>444</v>
      </c>
      <c r="F166" s="19">
        <v>494</v>
      </c>
      <c r="G166" s="19">
        <v>289</v>
      </c>
      <c r="H166" s="19">
        <v>168</v>
      </c>
      <c r="I166" s="19">
        <v>121</v>
      </c>
    </row>
    <row r="167" spans="1:9" s="41" customFormat="1" ht="11.25" customHeight="1" x14ac:dyDescent="0.2">
      <c r="A167" s="240" t="s">
        <v>145</v>
      </c>
      <c r="B167" s="240"/>
      <c r="C167" s="19">
        <v>15123</v>
      </c>
      <c r="D167" s="19">
        <v>9990</v>
      </c>
      <c r="E167" s="19">
        <v>4371</v>
      </c>
      <c r="F167" s="19">
        <v>5619</v>
      </c>
      <c r="G167" s="19">
        <v>5133</v>
      </c>
      <c r="H167" s="19">
        <v>2633</v>
      </c>
      <c r="I167" s="19">
        <v>2500</v>
      </c>
    </row>
    <row r="168" spans="1:9" s="41" customFormat="1" ht="11.25" customHeight="1" x14ac:dyDescent="0.2">
      <c r="A168" s="240" t="s">
        <v>146</v>
      </c>
      <c r="B168" s="240"/>
      <c r="C168" s="19">
        <v>6368</v>
      </c>
      <c r="D168" s="19">
        <v>5045</v>
      </c>
      <c r="E168" s="19">
        <v>2400</v>
      </c>
      <c r="F168" s="19">
        <v>2645</v>
      </c>
      <c r="G168" s="19">
        <v>1323</v>
      </c>
      <c r="H168" s="19">
        <v>729</v>
      </c>
      <c r="I168" s="19">
        <v>594</v>
      </c>
    </row>
    <row r="169" spans="1:9" s="41" customFormat="1" ht="11.25" customHeight="1" x14ac:dyDescent="0.2">
      <c r="A169" s="240" t="s">
        <v>147</v>
      </c>
      <c r="B169" s="240"/>
      <c r="C169" s="19">
        <v>1642</v>
      </c>
      <c r="D169" s="19">
        <v>1294</v>
      </c>
      <c r="E169" s="19">
        <v>585</v>
      </c>
      <c r="F169" s="19">
        <v>709</v>
      </c>
      <c r="G169" s="19">
        <v>348</v>
      </c>
      <c r="H169" s="19">
        <v>201</v>
      </c>
      <c r="I169" s="19">
        <v>147</v>
      </c>
    </row>
    <row r="170" spans="1:9" s="41" customFormat="1" ht="11.25" customHeight="1" x14ac:dyDescent="0.2">
      <c r="A170" s="240" t="s">
        <v>148</v>
      </c>
      <c r="B170" s="240"/>
      <c r="C170" s="19">
        <v>223</v>
      </c>
      <c r="D170" s="19">
        <v>203</v>
      </c>
      <c r="E170" s="19">
        <v>97</v>
      </c>
      <c r="F170" s="19">
        <v>106</v>
      </c>
      <c r="G170" s="19">
        <v>20</v>
      </c>
      <c r="H170" s="19">
        <v>13</v>
      </c>
      <c r="I170" s="19">
        <v>7</v>
      </c>
    </row>
    <row r="171" spans="1:9" s="41" customFormat="1" ht="11.25" customHeight="1" x14ac:dyDescent="0.2">
      <c r="A171" s="240" t="s">
        <v>149</v>
      </c>
      <c r="B171" s="240"/>
      <c r="C171" s="19">
        <v>6903</v>
      </c>
      <c r="D171" s="19">
        <v>5466</v>
      </c>
      <c r="E171" s="19">
        <v>2443</v>
      </c>
      <c r="F171" s="19">
        <v>3023</v>
      </c>
      <c r="G171" s="19">
        <v>1437</v>
      </c>
      <c r="H171" s="19">
        <v>745</v>
      </c>
      <c r="I171" s="19">
        <v>692</v>
      </c>
    </row>
    <row r="172" spans="1:9" s="41" customFormat="1" ht="11.25" customHeight="1" x14ac:dyDescent="0.2">
      <c r="A172" s="240" t="s">
        <v>150</v>
      </c>
      <c r="B172" s="240"/>
      <c r="C172" s="19">
        <v>58</v>
      </c>
      <c r="D172" s="19">
        <v>53</v>
      </c>
      <c r="E172" s="19">
        <v>30</v>
      </c>
      <c r="F172" s="19">
        <v>23</v>
      </c>
      <c r="G172" s="19">
        <v>5</v>
      </c>
      <c r="H172" s="19">
        <v>2</v>
      </c>
      <c r="I172" s="19">
        <v>3</v>
      </c>
    </row>
    <row r="173" spans="1:9" s="41" customFormat="1" ht="11.25" customHeight="1" x14ac:dyDescent="0.2">
      <c r="A173" s="240" t="s">
        <v>151</v>
      </c>
      <c r="B173" s="240"/>
      <c r="C173" s="19">
        <v>2824</v>
      </c>
      <c r="D173" s="19">
        <v>2063</v>
      </c>
      <c r="E173" s="19">
        <v>896</v>
      </c>
      <c r="F173" s="19">
        <v>1167</v>
      </c>
      <c r="G173" s="19">
        <v>761</v>
      </c>
      <c r="H173" s="19">
        <v>393</v>
      </c>
      <c r="I173" s="19">
        <v>368</v>
      </c>
    </row>
    <row r="174" spans="1:9" s="41" customFormat="1" ht="11.25" customHeight="1" x14ac:dyDescent="0.2">
      <c r="A174" s="240" t="s">
        <v>152</v>
      </c>
      <c r="B174" s="240"/>
      <c r="C174" s="19">
        <v>292</v>
      </c>
      <c r="D174" s="19">
        <v>277</v>
      </c>
      <c r="E174" s="19">
        <v>133</v>
      </c>
      <c r="F174" s="19">
        <v>144</v>
      </c>
      <c r="G174" s="19">
        <v>15</v>
      </c>
      <c r="H174" s="19">
        <v>6</v>
      </c>
      <c r="I174" s="19">
        <v>9</v>
      </c>
    </row>
    <row r="175" spans="1:9" s="41" customFormat="1" ht="11.25" customHeight="1" x14ac:dyDescent="0.2">
      <c r="A175" s="240" t="s">
        <v>153</v>
      </c>
      <c r="B175" s="240"/>
      <c r="C175" s="19">
        <v>749</v>
      </c>
      <c r="D175" s="19">
        <v>614</v>
      </c>
      <c r="E175" s="19">
        <v>291</v>
      </c>
      <c r="F175" s="19">
        <v>323</v>
      </c>
      <c r="G175" s="19">
        <v>135</v>
      </c>
      <c r="H175" s="19">
        <v>65</v>
      </c>
      <c r="I175" s="19">
        <v>70</v>
      </c>
    </row>
    <row r="176" spans="1:9" s="41" customFormat="1" ht="11.25" customHeight="1" x14ac:dyDescent="0.2">
      <c r="A176" s="240" t="s">
        <v>253</v>
      </c>
      <c r="B176" s="240"/>
      <c r="C176" s="19">
        <v>123</v>
      </c>
      <c r="D176" s="19">
        <v>110</v>
      </c>
      <c r="E176" s="19">
        <v>50</v>
      </c>
      <c r="F176" s="19">
        <v>60</v>
      </c>
      <c r="G176" s="19">
        <v>13</v>
      </c>
      <c r="H176" s="19">
        <v>8</v>
      </c>
      <c r="I176" s="19">
        <v>5</v>
      </c>
    </row>
    <row r="177" spans="1:9" s="41" customFormat="1" ht="11.25" customHeight="1" x14ac:dyDescent="0.2">
      <c r="A177" s="240" t="s">
        <v>154</v>
      </c>
      <c r="B177" s="240"/>
      <c r="C177" s="19">
        <v>395</v>
      </c>
      <c r="D177" s="19">
        <v>337</v>
      </c>
      <c r="E177" s="19">
        <v>155</v>
      </c>
      <c r="F177" s="19">
        <v>182</v>
      </c>
      <c r="G177" s="19">
        <v>58</v>
      </c>
      <c r="H177" s="19">
        <v>34</v>
      </c>
      <c r="I177" s="19">
        <v>24</v>
      </c>
    </row>
    <row r="178" spans="1:9" s="41" customFormat="1" ht="11.25" customHeight="1" x14ac:dyDescent="0.2">
      <c r="A178" s="240" t="s">
        <v>155</v>
      </c>
      <c r="B178" s="240"/>
      <c r="C178" s="19">
        <v>660</v>
      </c>
      <c r="D178" s="19">
        <v>496</v>
      </c>
      <c r="E178" s="19">
        <v>243</v>
      </c>
      <c r="F178" s="19">
        <v>253</v>
      </c>
      <c r="G178" s="19">
        <v>164</v>
      </c>
      <c r="H178" s="19">
        <v>87</v>
      </c>
      <c r="I178" s="19">
        <v>77</v>
      </c>
    </row>
    <row r="179" spans="1:9" s="41" customFormat="1" ht="11.25" customHeight="1" x14ac:dyDescent="0.2">
      <c r="A179" s="240" t="s">
        <v>156</v>
      </c>
      <c r="B179" s="240"/>
      <c r="C179" s="19">
        <v>708</v>
      </c>
      <c r="D179" s="19">
        <v>586</v>
      </c>
      <c r="E179" s="19">
        <v>282</v>
      </c>
      <c r="F179" s="19">
        <v>304</v>
      </c>
      <c r="G179" s="19">
        <v>122</v>
      </c>
      <c r="H179" s="19">
        <v>65</v>
      </c>
      <c r="I179" s="19">
        <v>57</v>
      </c>
    </row>
    <row r="180" spans="1:9" s="41" customFormat="1" ht="11.25" customHeight="1" x14ac:dyDescent="0.2">
      <c r="A180" s="240" t="s">
        <v>157</v>
      </c>
      <c r="B180" s="240"/>
      <c r="C180" s="19">
        <v>136</v>
      </c>
      <c r="D180" s="19">
        <v>115</v>
      </c>
      <c r="E180" s="19">
        <v>49</v>
      </c>
      <c r="F180" s="19">
        <v>66</v>
      </c>
      <c r="G180" s="19">
        <v>21</v>
      </c>
      <c r="H180" s="19">
        <v>15</v>
      </c>
      <c r="I180" s="19">
        <v>6</v>
      </c>
    </row>
    <row r="181" spans="1:9" s="41" customFormat="1" ht="11.25" customHeight="1" x14ac:dyDescent="0.2">
      <c r="A181" s="240" t="s">
        <v>158</v>
      </c>
      <c r="B181" s="240"/>
      <c r="C181" s="19">
        <v>85</v>
      </c>
      <c r="D181" s="19">
        <v>81</v>
      </c>
      <c r="E181" s="19">
        <v>41</v>
      </c>
      <c r="F181" s="19">
        <v>40</v>
      </c>
      <c r="G181" s="19">
        <v>4</v>
      </c>
      <c r="H181" s="19">
        <v>1</v>
      </c>
      <c r="I181" s="19">
        <v>3</v>
      </c>
    </row>
    <row r="182" spans="1:9" s="41" customFormat="1" ht="11.25" customHeight="1" x14ac:dyDescent="0.2">
      <c r="A182" s="240" t="s">
        <v>159</v>
      </c>
      <c r="B182" s="240"/>
      <c r="C182" s="19">
        <v>740</v>
      </c>
      <c r="D182" s="19">
        <v>639</v>
      </c>
      <c r="E182" s="19">
        <v>291</v>
      </c>
      <c r="F182" s="19">
        <v>348</v>
      </c>
      <c r="G182" s="19">
        <v>101</v>
      </c>
      <c r="H182" s="19">
        <v>69</v>
      </c>
      <c r="I182" s="19">
        <v>32</v>
      </c>
    </row>
    <row r="183" spans="1:9" s="41" customFormat="1" ht="11.25" customHeight="1" x14ac:dyDescent="0.2">
      <c r="A183" s="240" t="s">
        <v>160</v>
      </c>
      <c r="B183" s="240"/>
      <c r="C183" s="19">
        <v>2543</v>
      </c>
      <c r="D183" s="19">
        <v>1877</v>
      </c>
      <c r="E183" s="19">
        <v>872</v>
      </c>
      <c r="F183" s="19">
        <v>1005</v>
      </c>
      <c r="G183" s="19">
        <v>666</v>
      </c>
      <c r="H183" s="19">
        <v>357</v>
      </c>
      <c r="I183" s="19">
        <v>309</v>
      </c>
    </row>
    <row r="184" spans="1:9" s="41" customFormat="1" ht="11.25" customHeight="1" x14ac:dyDescent="0.2">
      <c r="A184" s="240" t="s">
        <v>161</v>
      </c>
      <c r="B184" s="240"/>
      <c r="C184" s="19">
        <v>65</v>
      </c>
      <c r="D184" s="19">
        <v>60</v>
      </c>
      <c r="E184" s="19">
        <v>25</v>
      </c>
      <c r="F184" s="19">
        <v>35</v>
      </c>
      <c r="G184" s="19">
        <v>5</v>
      </c>
      <c r="H184" s="19">
        <v>5</v>
      </c>
      <c r="I184" s="19">
        <v>0</v>
      </c>
    </row>
    <row r="185" spans="1:9" s="41" customFormat="1" ht="11.25" customHeight="1" x14ac:dyDescent="0.2">
      <c r="A185" s="240" t="s">
        <v>162</v>
      </c>
      <c r="B185" s="240"/>
      <c r="C185" s="19">
        <v>1110</v>
      </c>
      <c r="D185" s="19">
        <v>951</v>
      </c>
      <c r="E185" s="19">
        <v>448</v>
      </c>
      <c r="F185" s="19">
        <v>503</v>
      </c>
      <c r="G185" s="19">
        <v>159</v>
      </c>
      <c r="H185" s="19">
        <v>94</v>
      </c>
      <c r="I185" s="19">
        <v>65</v>
      </c>
    </row>
    <row r="186" spans="1:9" s="41" customFormat="1" ht="11.25" customHeight="1" x14ac:dyDescent="0.2">
      <c r="A186" s="240" t="s">
        <v>163</v>
      </c>
      <c r="B186" s="240"/>
      <c r="C186" s="19">
        <v>665</v>
      </c>
      <c r="D186" s="19">
        <v>561</v>
      </c>
      <c r="E186" s="19">
        <v>260</v>
      </c>
      <c r="F186" s="19">
        <v>301</v>
      </c>
      <c r="G186" s="19">
        <v>104</v>
      </c>
      <c r="H186" s="19">
        <v>57</v>
      </c>
      <c r="I186" s="19">
        <v>47</v>
      </c>
    </row>
    <row r="187" spans="1:9" s="41" customFormat="1" ht="11.25" customHeight="1" x14ac:dyDescent="0.2">
      <c r="A187" s="242" t="s">
        <v>164</v>
      </c>
      <c r="B187" s="242"/>
      <c r="C187" s="25">
        <v>289</v>
      </c>
      <c r="D187" s="25">
        <v>274</v>
      </c>
      <c r="E187" s="25">
        <v>135</v>
      </c>
      <c r="F187" s="25">
        <v>139</v>
      </c>
      <c r="G187" s="25">
        <v>15</v>
      </c>
      <c r="H187" s="25">
        <v>7</v>
      </c>
      <c r="I187" s="25">
        <v>8</v>
      </c>
    </row>
    <row r="188" spans="1:9" s="41" customFormat="1" ht="11.2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</row>
    <row r="189" spans="1:9" s="41" customFormat="1" ht="11.25" customHeight="1" x14ac:dyDescent="0.2">
      <c r="A189" s="243" t="s">
        <v>165</v>
      </c>
      <c r="B189" s="243"/>
      <c r="C189" s="16">
        <f t="shared" ref="C189:I189" si="45">SUM(C190:C197)</f>
        <v>5826</v>
      </c>
      <c r="D189" s="16">
        <f t="shared" si="45"/>
        <v>5214</v>
      </c>
      <c r="E189" s="16">
        <f t="shared" si="45"/>
        <v>2504</v>
      </c>
      <c r="F189" s="16">
        <f t="shared" si="45"/>
        <v>2710</v>
      </c>
      <c r="G189" s="16">
        <f t="shared" si="45"/>
        <v>612</v>
      </c>
      <c r="H189" s="16">
        <f t="shared" si="45"/>
        <v>356</v>
      </c>
      <c r="I189" s="16">
        <f t="shared" si="45"/>
        <v>256</v>
      </c>
    </row>
    <row r="190" spans="1:9" s="41" customFormat="1" ht="11.25" customHeight="1" x14ac:dyDescent="0.2">
      <c r="A190" s="240" t="s">
        <v>166</v>
      </c>
      <c r="B190" s="240"/>
      <c r="C190" s="19">
        <v>1399</v>
      </c>
      <c r="D190" s="19">
        <v>1275</v>
      </c>
      <c r="E190" s="19">
        <v>598</v>
      </c>
      <c r="F190" s="19">
        <v>677</v>
      </c>
      <c r="G190" s="19">
        <v>124</v>
      </c>
      <c r="H190" s="19">
        <v>60</v>
      </c>
      <c r="I190" s="19">
        <v>64</v>
      </c>
    </row>
    <row r="191" spans="1:9" s="41" customFormat="1" ht="11.25" customHeight="1" x14ac:dyDescent="0.2">
      <c r="A191" s="240" t="s">
        <v>167</v>
      </c>
      <c r="B191" s="240"/>
      <c r="C191" s="19">
        <v>53</v>
      </c>
      <c r="D191" s="19">
        <v>49</v>
      </c>
      <c r="E191" s="19">
        <v>30</v>
      </c>
      <c r="F191" s="19">
        <v>19</v>
      </c>
      <c r="G191" s="19">
        <v>4</v>
      </c>
      <c r="H191" s="19">
        <v>2</v>
      </c>
      <c r="I191" s="19">
        <v>2</v>
      </c>
    </row>
    <row r="192" spans="1:9" s="41" customFormat="1" ht="11.25" customHeight="1" x14ac:dyDescent="0.2">
      <c r="A192" s="240" t="s">
        <v>168</v>
      </c>
      <c r="B192" s="240"/>
      <c r="C192" s="19">
        <v>57</v>
      </c>
      <c r="D192" s="19">
        <v>52</v>
      </c>
      <c r="E192" s="19">
        <v>28</v>
      </c>
      <c r="F192" s="19">
        <v>24</v>
      </c>
      <c r="G192" s="19">
        <v>5</v>
      </c>
      <c r="H192" s="19">
        <v>3</v>
      </c>
      <c r="I192" s="19">
        <v>2</v>
      </c>
    </row>
    <row r="193" spans="1:9" s="41" customFormat="1" ht="11.25" customHeight="1" x14ac:dyDescent="0.2">
      <c r="A193" s="240" t="s">
        <v>169</v>
      </c>
      <c r="B193" s="240"/>
      <c r="C193" s="19">
        <v>65</v>
      </c>
      <c r="D193" s="19">
        <v>60</v>
      </c>
      <c r="E193" s="19">
        <v>33</v>
      </c>
      <c r="F193" s="19">
        <v>27</v>
      </c>
      <c r="G193" s="19">
        <v>5</v>
      </c>
      <c r="H193" s="19">
        <v>3</v>
      </c>
      <c r="I193" s="19">
        <v>2</v>
      </c>
    </row>
    <row r="194" spans="1:9" s="41" customFormat="1" ht="11.25" customHeight="1" x14ac:dyDescent="0.2">
      <c r="A194" s="240" t="s">
        <v>170</v>
      </c>
      <c r="B194" s="240"/>
      <c r="C194" s="19">
        <v>1218</v>
      </c>
      <c r="D194" s="19">
        <v>1039</v>
      </c>
      <c r="E194" s="19">
        <v>510</v>
      </c>
      <c r="F194" s="19">
        <v>529</v>
      </c>
      <c r="G194" s="19">
        <v>179</v>
      </c>
      <c r="H194" s="19">
        <v>111</v>
      </c>
      <c r="I194" s="19">
        <v>68</v>
      </c>
    </row>
    <row r="195" spans="1:9" s="41" customFormat="1" ht="11.25" customHeight="1" x14ac:dyDescent="0.2">
      <c r="A195" s="240" t="s">
        <v>171</v>
      </c>
      <c r="B195" s="240"/>
      <c r="C195" s="19">
        <v>572</v>
      </c>
      <c r="D195" s="19">
        <v>545</v>
      </c>
      <c r="E195" s="19">
        <v>264</v>
      </c>
      <c r="F195" s="19">
        <v>281</v>
      </c>
      <c r="G195" s="19">
        <v>27</v>
      </c>
      <c r="H195" s="19">
        <v>22</v>
      </c>
      <c r="I195" s="19">
        <v>5</v>
      </c>
    </row>
    <row r="196" spans="1:9" s="41" customFormat="1" ht="11.25" customHeight="1" x14ac:dyDescent="0.2">
      <c r="A196" s="240" t="s">
        <v>172</v>
      </c>
      <c r="B196" s="240"/>
      <c r="C196" s="19">
        <v>49</v>
      </c>
      <c r="D196" s="19">
        <v>45</v>
      </c>
      <c r="E196" s="19">
        <v>20</v>
      </c>
      <c r="F196" s="19">
        <v>25</v>
      </c>
      <c r="G196" s="19">
        <v>4</v>
      </c>
      <c r="H196" s="19">
        <v>3</v>
      </c>
      <c r="I196" s="19">
        <v>1</v>
      </c>
    </row>
    <row r="197" spans="1:9" s="41" customFormat="1" ht="11.25" customHeight="1" x14ac:dyDescent="0.2">
      <c r="A197" s="242" t="s">
        <v>173</v>
      </c>
      <c r="B197" s="242"/>
      <c r="C197" s="25">
        <v>2413</v>
      </c>
      <c r="D197" s="25">
        <v>2149</v>
      </c>
      <c r="E197" s="25">
        <v>1021</v>
      </c>
      <c r="F197" s="25">
        <v>1128</v>
      </c>
      <c r="G197" s="25">
        <v>264</v>
      </c>
      <c r="H197" s="25">
        <v>152</v>
      </c>
      <c r="I197" s="25">
        <v>112</v>
      </c>
    </row>
    <row r="198" spans="1:9" s="41" customFormat="1" ht="11.2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</row>
    <row r="199" spans="1:9" s="41" customFormat="1" ht="11.25" customHeight="1" x14ac:dyDescent="0.2">
      <c r="A199" s="243" t="s">
        <v>174</v>
      </c>
      <c r="B199" s="243"/>
      <c r="C199" s="16">
        <f t="shared" ref="C199:I199" si="46">SUM(C200:C217)</f>
        <v>47786</v>
      </c>
      <c r="D199" s="16">
        <f t="shared" si="46"/>
        <v>35368</v>
      </c>
      <c r="E199" s="16">
        <f t="shared" si="46"/>
        <v>16479</v>
      </c>
      <c r="F199" s="16">
        <f t="shared" si="46"/>
        <v>18889</v>
      </c>
      <c r="G199" s="16">
        <f t="shared" si="46"/>
        <v>12418</v>
      </c>
      <c r="H199" s="16">
        <f t="shared" si="46"/>
        <v>6594</v>
      </c>
      <c r="I199" s="16">
        <f t="shared" si="46"/>
        <v>5824</v>
      </c>
    </row>
    <row r="200" spans="1:9" s="41" customFormat="1" ht="11.25" customHeight="1" x14ac:dyDescent="0.2">
      <c r="A200" s="240" t="s">
        <v>175</v>
      </c>
      <c r="B200" s="240"/>
      <c r="C200" s="19">
        <v>4133</v>
      </c>
      <c r="D200" s="19">
        <v>2914</v>
      </c>
      <c r="E200" s="19">
        <v>1364</v>
      </c>
      <c r="F200" s="19">
        <v>1550</v>
      </c>
      <c r="G200" s="19">
        <v>1219</v>
      </c>
      <c r="H200" s="19">
        <v>679</v>
      </c>
      <c r="I200" s="19">
        <v>540</v>
      </c>
    </row>
    <row r="201" spans="1:9" s="41" customFormat="1" ht="11.25" customHeight="1" x14ac:dyDescent="0.2">
      <c r="A201" s="240" t="s">
        <v>176</v>
      </c>
      <c r="B201" s="240"/>
      <c r="C201" s="19">
        <v>17286</v>
      </c>
      <c r="D201" s="19">
        <v>12209</v>
      </c>
      <c r="E201" s="19">
        <v>5486</v>
      </c>
      <c r="F201" s="19">
        <v>6723</v>
      </c>
      <c r="G201" s="19">
        <v>5077</v>
      </c>
      <c r="H201" s="19">
        <v>2614</v>
      </c>
      <c r="I201" s="19">
        <v>2463</v>
      </c>
    </row>
    <row r="202" spans="1:9" s="41" customFormat="1" ht="11.25" customHeight="1" x14ac:dyDescent="0.2">
      <c r="A202" s="240" t="s">
        <v>177</v>
      </c>
      <c r="B202" s="240"/>
      <c r="C202" s="19">
        <v>2279</v>
      </c>
      <c r="D202" s="19">
        <v>1455</v>
      </c>
      <c r="E202" s="19">
        <v>736</v>
      </c>
      <c r="F202" s="19">
        <v>719</v>
      </c>
      <c r="G202" s="19">
        <v>824</v>
      </c>
      <c r="H202" s="19">
        <v>439</v>
      </c>
      <c r="I202" s="19">
        <v>385</v>
      </c>
    </row>
    <row r="203" spans="1:9" s="41" customFormat="1" ht="11.25" customHeight="1" x14ac:dyDescent="0.2">
      <c r="A203" s="240" t="s">
        <v>178</v>
      </c>
      <c r="B203" s="240"/>
      <c r="C203" s="19">
        <v>2610</v>
      </c>
      <c r="D203" s="19">
        <v>2189</v>
      </c>
      <c r="E203" s="19">
        <v>1065</v>
      </c>
      <c r="F203" s="19">
        <v>1124</v>
      </c>
      <c r="G203" s="19">
        <v>421</v>
      </c>
      <c r="H203" s="19">
        <v>234</v>
      </c>
      <c r="I203" s="19">
        <v>187</v>
      </c>
    </row>
    <row r="204" spans="1:9" s="41" customFormat="1" ht="11.25" customHeight="1" x14ac:dyDescent="0.2">
      <c r="A204" s="240" t="s">
        <v>179</v>
      </c>
      <c r="B204" s="240"/>
      <c r="C204" s="19">
        <v>8188</v>
      </c>
      <c r="D204" s="19">
        <v>5953</v>
      </c>
      <c r="E204" s="19">
        <v>2739</v>
      </c>
      <c r="F204" s="19">
        <v>3214</v>
      </c>
      <c r="G204" s="19">
        <v>2235</v>
      </c>
      <c r="H204" s="19">
        <v>1154</v>
      </c>
      <c r="I204" s="19">
        <v>1081</v>
      </c>
    </row>
    <row r="205" spans="1:9" s="41" customFormat="1" ht="11.25" customHeight="1" x14ac:dyDescent="0.2">
      <c r="A205" s="240" t="s">
        <v>180</v>
      </c>
      <c r="B205" s="240"/>
      <c r="C205" s="19">
        <v>652</v>
      </c>
      <c r="D205" s="19">
        <v>568</v>
      </c>
      <c r="E205" s="19">
        <v>270</v>
      </c>
      <c r="F205" s="19">
        <v>298</v>
      </c>
      <c r="G205" s="19">
        <v>84</v>
      </c>
      <c r="H205" s="19">
        <v>53</v>
      </c>
      <c r="I205" s="19">
        <v>31</v>
      </c>
    </row>
    <row r="206" spans="1:9" s="41" customFormat="1" ht="11.25" customHeight="1" x14ac:dyDescent="0.2">
      <c r="A206" s="240" t="s">
        <v>181</v>
      </c>
      <c r="B206" s="240"/>
      <c r="C206" s="19">
        <v>719</v>
      </c>
      <c r="D206" s="19">
        <v>621</v>
      </c>
      <c r="E206" s="19">
        <v>306</v>
      </c>
      <c r="F206" s="19">
        <v>315</v>
      </c>
      <c r="G206" s="19">
        <v>98</v>
      </c>
      <c r="H206" s="19">
        <v>46</v>
      </c>
      <c r="I206" s="19">
        <v>52</v>
      </c>
    </row>
    <row r="207" spans="1:9" s="41" customFormat="1" ht="11.25" customHeight="1" x14ac:dyDescent="0.2">
      <c r="A207" s="240" t="s">
        <v>182</v>
      </c>
      <c r="B207" s="240"/>
      <c r="C207" s="19">
        <v>783</v>
      </c>
      <c r="D207" s="19">
        <v>651</v>
      </c>
      <c r="E207" s="19">
        <v>305</v>
      </c>
      <c r="F207" s="19">
        <v>346</v>
      </c>
      <c r="G207" s="19">
        <v>132</v>
      </c>
      <c r="H207" s="19">
        <v>75</v>
      </c>
      <c r="I207" s="19">
        <v>57</v>
      </c>
    </row>
    <row r="208" spans="1:9" s="41" customFormat="1" ht="11.25" customHeight="1" x14ac:dyDescent="0.2">
      <c r="A208" s="240" t="s">
        <v>183</v>
      </c>
      <c r="B208" s="240"/>
      <c r="C208" s="19">
        <v>377</v>
      </c>
      <c r="D208" s="19">
        <v>347</v>
      </c>
      <c r="E208" s="19">
        <v>190</v>
      </c>
      <c r="F208" s="19">
        <v>157</v>
      </c>
      <c r="G208" s="19">
        <v>30</v>
      </c>
      <c r="H208" s="19">
        <v>14</v>
      </c>
      <c r="I208" s="19">
        <v>16</v>
      </c>
    </row>
    <row r="209" spans="1:9" s="41" customFormat="1" ht="11.25" customHeight="1" x14ac:dyDescent="0.2">
      <c r="A209" s="240" t="s">
        <v>184</v>
      </c>
      <c r="B209" s="240"/>
      <c r="C209" s="19">
        <v>1274</v>
      </c>
      <c r="D209" s="19">
        <v>1093</v>
      </c>
      <c r="E209" s="19">
        <v>505</v>
      </c>
      <c r="F209" s="19">
        <v>588</v>
      </c>
      <c r="G209" s="19">
        <v>181</v>
      </c>
      <c r="H209" s="19">
        <v>104</v>
      </c>
      <c r="I209" s="19">
        <v>77</v>
      </c>
    </row>
    <row r="210" spans="1:9" s="41" customFormat="1" ht="11.25" customHeight="1" x14ac:dyDescent="0.2">
      <c r="A210" s="240" t="s">
        <v>185</v>
      </c>
      <c r="B210" s="240"/>
      <c r="C210" s="19">
        <v>351</v>
      </c>
      <c r="D210" s="19">
        <v>331</v>
      </c>
      <c r="E210" s="19">
        <v>158</v>
      </c>
      <c r="F210" s="19">
        <v>173</v>
      </c>
      <c r="G210" s="19">
        <v>20</v>
      </c>
      <c r="H210" s="19">
        <v>12</v>
      </c>
      <c r="I210" s="19">
        <v>8</v>
      </c>
    </row>
    <row r="211" spans="1:9" s="41" customFormat="1" ht="11.25" customHeight="1" x14ac:dyDescent="0.2">
      <c r="A211" s="240" t="s">
        <v>186</v>
      </c>
      <c r="B211" s="240"/>
      <c r="C211" s="19">
        <v>112</v>
      </c>
      <c r="D211" s="19">
        <v>93</v>
      </c>
      <c r="E211" s="19">
        <v>46</v>
      </c>
      <c r="F211" s="19">
        <v>47</v>
      </c>
      <c r="G211" s="19">
        <v>19</v>
      </c>
      <c r="H211" s="19">
        <v>12</v>
      </c>
      <c r="I211" s="19">
        <v>7</v>
      </c>
    </row>
    <row r="212" spans="1:9" s="41" customFormat="1" ht="11.25" customHeight="1" x14ac:dyDescent="0.2">
      <c r="A212" s="240" t="s">
        <v>187</v>
      </c>
      <c r="B212" s="240"/>
      <c r="C212" s="19">
        <v>2464</v>
      </c>
      <c r="D212" s="19">
        <v>1915</v>
      </c>
      <c r="E212" s="19">
        <v>880</v>
      </c>
      <c r="F212" s="19">
        <v>1035</v>
      </c>
      <c r="G212" s="19">
        <v>549</v>
      </c>
      <c r="H212" s="19">
        <v>313</v>
      </c>
      <c r="I212" s="19">
        <v>236</v>
      </c>
    </row>
    <row r="213" spans="1:9" s="41" customFormat="1" ht="11.25" customHeight="1" x14ac:dyDescent="0.2">
      <c r="A213" s="240" t="s">
        <v>188</v>
      </c>
      <c r="B213" s="240"/>
      <c r="C213" s="19">
        <v>540</v>
      </c>
      <c r="D213" s="19">
        <v>499</v>
      </c>
      <c r="E213" s="19">
        <v>235</v>
      </c>
      <c r="F213" s="19">
        <v>264</v>
      </c>
      <c r="G213" s="19">
        <v>41</v>
      </c>
      <c r="H213" s="19">
        <v>21</v>
      </c>
      <c r="I213" s="19">
        <v>20</v>
      </c>
    </row>
    <row r="214" spans="1:9" s="41" customFormat="1" ht="11.25" customHeight="1" x14ac:dyDescent="0.2">
      <c r="A214" s="240" t="s">
        <v>189</v>
      </c>
      <c r="B214" s="240"/>
      <c r="C214" s="19">
        <v>564</v>
      </c>
      <c r="D214" s="19">
        <v>497</v>
      </c>
      <c r="E214" s="19">
        <v>241</v>
      </c>
      <c r="F214" s="19">
        <v>256</v>
      </c>
      <c r="G214" s="19">
        <v>67</v>
      </c>
      <c r="H214" s="19">
        <v>38</v>
      </c>
      <c r="I214" s="19">
        <v>29</v>
      </c>
    </row>
    <row r="215" spans="1:9" s="41" customFormat="1" ht="11.25" customHeight="1" x14ac:dyDescent="0.2">
      <c r="A215" s="240" t="s">
        <v>190</v>
      </c>
      <c r="B215" s="240"/>
      <c r="C215" s="19">
        <v>2241</v>
      </c>
      <c r="D215" s="19">
        <v>1576</v>
      </c>
      <c r="E215" s="19">
        <v>771</v>
      </c>
      <c r="F215" s="19">
        <v>805</v>
      </c>
      <c r="G215" s="19">
        <v>665</v>
      </c>
      <c r="H215" s="19">
        <v>378</v>
      </c>
      <c r="I215" s="19">
        <v>287</v>
      </c>
    </row>
    <row r="216" spans="1:9" s="41" customFormat="1" ht="11.25" customHeight="1" x14ac:dyDescent="0.2">
      <c r="A216" s="240" t="s">
        <v>191</v>
      </c>
      <c r="B216" s="240"/>
      <c r="C216" s="19">
        <v>201</v>
      </c>
      <c r="D216" s="19">
        <v>189</v>
      </c>
      <c r="E216" s="19">
        <v>98</v>
      </c>
      <c r="F216" s="19">
        <v>91</v>
      </c>
      <c r="G216" s="19">
        <v>12</v>
      </c>
      <c r="H216" s="19">
        <v>7</v>
      </c>
      <c r="I216" s="19">
        <v>5</v>
      </c>
    </row>
    <row r="217" spans="1:9" s="41" customFormat="1" ht="11.25" customHeight="1" x14ac:dyDescent="0.2">
      <c r="A217" s="242" t="s">
        <v>192</v>
      </c>
      <c r="B217" s="242"/>
      <c r="C217" s="25">
        <v>3012</v>
      </c>
      <c r="D217" s="25">
        <v>2268</v>
      </c>
      <c r="E217" s="25">
        <v>1084</v>
      </c>
      <c r="F217" s="25">
        <v>1184</v>
      </c>
      <c r="G217" s="25">
        <v>744</v>
      </c>
      <c r="H217" s="25">
        <v>401</v>
      </c>
      <c r="I217" s="25">
        <v>343</v>
      </c>
    </row>
    <row r="218" spans="1:9" s="41" customFormat="1" ht="11.2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</row>
    <row r="219" spans="1:9" s="41" customFormat="1" ht="11.25" customHeight="1" x14ac:dyDescent="0.2">
      <c r="A219" s="243" t="s">
        <v>193</v>
      </c>
      <c r="B219" s="243"/>
      <c r="C219" s="16">
        <f t="shared" ref="C219:I219" si="47">SUM(C220:C225)</f>
        <v>12282</v>
      </c>
      <c r="D219" s="16">
        <f t="shared" si="47"/>
        <v>8619</v>
      </c>
      <c r="E219" s="16">
        <f t="shared" si="47"/>
        <v>4119</v>
      </c>
      <c r="F219" s="16">
        <f t="shared" si="47"/>
        <v>4500</v>
      </c>
      <c r="G219" s="16">
        <f t="shared" si="47"/>
        <v>3663</v>
      </c>
      <c r="H219" s="16">
        <f t="shared" si="47"/>
        <v>2029</v>
      </c>
      <c r="I219" s="16">
        <f t="shared" si="47"/>
        <v>1634</v>
      </c>
    </row>
    <row r="220" spans="1:9" s="41" customFormat="1" ht="11.25" customHeight="1" x14ac:dyDescent="0.2">
      <c r="A220" s="240" t="s">
        <v>194</v>
      </c>
      <c r="B220" s="240"/>
      <c r="C220" s="19">
        <v>5956</v>
      </c>
      <c r="D220" s="19">
        <v>3834</v>
      </c>
      <c r="E220" s="19">
        <v>1818</v>
      </c>
      <c r="F220" s="19">
        <v>2016</v>
      </c>
      <c r="G220" s="19">
        <v>2122</v>
      </c>
      <c r="H220" s="19">
        <v>1136</v>
      </c>
      <c r="I220" s="19">
        <v>986</v>
      </c>
    </row>
    <row r="221" spans="1:9" s="41" customFormat="1" ht="11.25" customHeight="1" x14ac:dyDescent="0.2">
      <c r="A221" s="240" t="s">
        <v>195</v>
      </c>
      <c r="B221" s="240"/>
      <c r="C221" s="19">
        <v>2521</v>
      </c>
      <c r="D221" s="19">
        <v>2101</v>
      </c>
      <c r="E221" s="19">
        <v>995</v>
      </c>
      <c r="F221" s="19">
        <v>1106</v>
      </c>
      <c r="G221" s="19">
        <v>420</v>
      </c>
      <c r="H221" s="19">
        <v>239</v>
      </c>
      <c r="I221" s="19">
        <v>181</v>
      </c>
    </row>
    <row r="222" spans="1:9" s="41" customFormat="1" ht="11.25" customHeight="1" x14ac:dyDescent="0.2">
      <c r="A222" s="240" t="s">
        <v>196</v>
      </c>
      <c r="B222" s="240"/>
      <c r="C222" s="19">
        <v>620</v>
      </c>
      <c r="D222" s="19">
        <v>426</v>
      </c>
      <c r="E222" s="19">
        <v>210</v>
      </c>
      <c r="F222" s="19">
        <v>216</v>
      </c>
      <c r="G222" s="19">
        <v>194</v>
      </c>
      <c r="H222" s="19">
        <v>115</v>
      </c>
      <c r="I222" s="19">
        <v>79</v>
      </c>
    </row>
    <row r="223" spans="1:9" s="41" customFormat="1" ht="11.25" customHeight="1" x14ac:dyDescent="0.2">
      <c r="A223" s="240" t="s">
        <v>197</v>
      </c>
      <c r="B223" s="240"/>
      <c r="C223" s="19">
        <v>552</v>
      </c>
      <c r="D223" s="19">
        <v>432</v>
      </c>
      <c r="E223" s="19">
        <v>201</v>
      </c>
      <c r="F223" s="19">
        <v>231</v>
      </c>
      <c r="G223" s="19">
        <v>120</v>
      </c>
      <c r="H223" s="19">
        <v>72</v>
      </c>
      <c r="I223" s="19">
        <v>48</v>
      </c>
    </row>
    <row r="224" spans="1:9" s="41" customFormat="1" ht="11.25" customHeight="1" x14ac:dyDescent="0.2">
      <c r="A224" s="240" t="s">
        <v>198</v>
      </c>
      <c r="B224" s="240"/>
      <c r="C224" s="19">
        <v>1604</v>
      </c>
      <c r="D224" s="19">
        <v>1170</v>
      </c>
      <c r="E224" s="19">
        <v>573</v>
      </c>
      <c r="F224" s="19">
        <v>597</v>
      </c>
      <c r="G224" s="19">
        <v>434</v>
      </c>
      <c r="H224" s="19">
        <v>252</v>
      </c>
      <c r="I224" s="19">
        <v>182</v>
      </c>
    </row>
    <row r="225" spans="1:9" s="41" customFormat="1" ht="11.25" customHeight="1" x14ac:dyDescent="0.2">
      <c r="A225" s="242" t="s">
        <v>199</v>
      </c>
      <c r="B225" s="242"/>
      <c r="C225" s="25">
        <v>1029</v>
      </c>
      <c r="D225" s="25">
        <v>656</v>
      </c>
      <c r="E225" s="25">
        <v>322</v>
      </c>
      <c r="F225" s="25">
        <v>334</v>
      </c>
      <c r="G225" s="25">
        <v>373</v>
      </c>
      <c r="H225" s="25">
        <v>215</v>
      </c>
      <c r="I225" s="25">
        <v>158</v>
      </c>
    </row>
    <row r="226" spans="1:9" s="41" customFormat="1" ht="11.2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</row>
    <row r="227" spans="1:9" s="41" customFormat="1" ht="11.25" customHeight="1" x14ac:dyDescent="0.2">
      <c r="A227" s="243" t="s">
        <v>200</v>
      </c>
      <c r="B227" s="243"/>
      <c r="C227" s="16">
        <f t="shared" ref="C227:I227" si="48">SUM(C228:C232)</f>
        <v>5697</v>
      </c>
      <c r="D227" s="16">
        <f t="shared" si="48"/>
        <v>5239</v>
      </c>
      <c r="E227" s="16">
        <f t="shared" si="48"/>
        <v>2597</v>
      </c>
      <c r="F227" s="16">
        <f t="shared" si="48"/>
        <v>2642</v>
      </c>
      <c r="G227" s="16">
        <f t="shared" si="48"/>
        <v>458</v>
      </c>
      <c r="H227" s="16">
        <f t="shared" si="48"/>
        <v>258</v>
      </c>
      <c r="I227" s="16">
        <f t="shared" si="48"/>
        <v>200</v>
      </c>
    </row>
    <row r="228" spans="1:9" s="41" customFormat="1" ht="11.25" customHeight="1" x14ac:dyDescent="0.2">
      <c r="A228" s="240" t="s">
        <v>201</v>
      </c>
      <c r="B228" s="240"/>
      <c r="C228" s="19">
        <v>1835</v>
      </c>
      <c r="D228" s="19">
        <v>1644</v>
      </c>
      <c r="E228" s="19">
        <v>797</v>
      </c>
      <c r="F228" s="19">
        <v>847</v>
      </c>
      <c r="G228" s="19">
        <v>191</v>
      </c>
      <c r="H228" s="19">
        <v>105</v>
      </c>
      <c r="I228" s="19">
        <v>86</v>
      </c>
    </row>
    <row r="229" spans="1:9" s="41" customFormat="1" ht="11.25" customHeight="1" x14ac:dyDescent="0.2">
      <c r="A229" s="240" t="s">
        <v>202</v>
      </c>
      <c r="B229" s="240"/>
      <c r="C229" s="19">
        <v>1825</v>
      </c>
      <c r="D229" s="19">
        <v>1705</v>
      </c>
      <c r="E229" s="19">
        <v>840</v>
      </c>
      <c r="F229" s="19">
        <v>865</v>
      </c>
      <c r="G229" s="19">
        <v>120</v>
      </c>
      <c r="H229" s="19">
        <v>69</v>
      </c>
      <c r="I229" s="19">
        <v>51</v>
      </c>
    </row>
    <row r="230" spans="1:9" s="41" customFormat="1" ht="11.25" customHeight="1" x14ac:dyDescent="0.2">
      <c r="A230" s="240" t="s">
        <v>203</v>
      </c>
      <c r="B230" s="240"/>
      <c r="C230" s="19">
        <v>372</v>
      </c>
      <c r="D230" s="19">
        <v>349</v>
      </c>
      <c r="E230" s="19">
        <v>167</v>
      </c>
      <c r="F230" s="19">
        <v>182</v>
      </c>
      <c r="G230" s="19">
        <v>23</v>
      </c>
      <c r="H230" s="19">
        <v>11</v>
      </c>
      <c r="I230" s="19">
        <v>12</v>
      </c>
    </row>
    <row r="231" spans="1:9" s="41" customFormat="1" ht="11.25" customHeight="1" x14ac:dyDescent="0.2">
      <c r="A231" s="240" t="s">
        <v>204</v>
      </c>
      <c r="B231" s="240"/>
      <c r="C231" s="19">
        <v>1314</v>
      </c>
      <c r="D231" s="19">
        <v>1201</v>
      </c>
      <c r="E231" s="19">
        <v>613</v>
      </c>
      <c r="F231" s="19">
        <v>588</v>
      </c>
      <c r="G231" s="19">
        <v>113</v>
      </c>
      <c r="H231" s="19">
        <v>67</v>
      </c>
      <c r="I231" s="19">
        <v>46</v>
      </c>
    </row>
    <row r="232" spans="1:9" s="41" customFormat="1" ht="11.25" customHeight="1" x14ac:dyDescent="0.2">
      <c r="A232" s="242" t="s">
        <v>205</v>
      </c>
      <c r="B232" s="242"/>
      <c r="C232" s="25">
        <v>351</v>
      </c>
      <c r="D232" s="25">
        <v>340</v>
      </c>
      <c r="E232" s="25">
        <v>180</v>
      </c>
      <c r="F232" s="25">
        <v>160</v>
      </c>
      <c r="G232" s="25">
        <v>11</v>
      </c>
      <c r="H232" s="25">
        <v>6</v>
      </c>
      <c r="I232" s="25">
        <v>5</v>
      </c>
    </row>
    <row r="233" spans="1:9" s="41" customFormat="1" ht="11.2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</row>
    <row r="234" spans="1:9" s="41" customFormat="1" ht="11.25" customHeight="1" x14ac:dyDescent="0.2">
      <c r="A234" s="243" t="s">
        <v>206</v>
      </c>
      <c r="B234" s="243"/>
      <c r="C234" s="16">
        <f t="shared" ref="C234:I234" si="49">SUM(C235:C252)</f>
        <v>9838</v>
      </c>
      <c r="D234" s="16">
        <f t="shared" si="49"/>
        <v>7089</v>
      </c>
      <c r="E234" s="16">
        <f t="shared" si="49"/>
        <v>3390</v>
      </c>
      <c r="F234" s="16">
        <f t="shared" si="49"/>
        <v>3699</v>
      </c>
      <c r="G234" s="16">
        <f t="shared" si="49"/>
        <v>2749</v>
      </c>
      <c r="H234" s="16">
        <f t="shared" si="49"/>
        <v>1710</v>
      </c>
      <c r="I234" s="16">
        <f t="shared" si="49"/>
        <v>1039</v>
      </c>
    </row>
    <row r="235" spans="1:9" s="41" customFormat="1" ht="11.25" customHeight="1" x14ac:dyDescent="0.2">
      <c r="A235" s="240" t="s">
        <v>207</v>
      </c>
      <c r="B235" s="240"/>
      <c r="C235" s="19">
        <v>1555</v>
      </c>
      <c r="D235" s="19">
        <v>1221</v>
      </c>
      <c r="E235" s="19">
        <v>576</v>
      </c>
      <c r="F235" s="19">
        <v>645</v>
      </c>
      <c r="G235" s="19">
        <v>334</v>
      </c>
      <c r="H235" s="19">
        <v>197</v>
      </c>
      <c r="I235" s="19">
        <v>137</v>
      </c>
    </row>
    <row r="236" spans="1:9" s="41" customFormat="1" ht="11.25" customHeight="1" x14ac:dyDescent="0.2">
      <c r="A236" s="240" t="s">
        <v>208</v>
      </c>
      <c r="B236" s="240"/>
      <c r="C236" s="19">
        <v>106</v>
      </c>
      <c r="D236" s="19">
        <v>85</v>
      </c>
      <c r="E236" s="19">
        <v>38</v>
      </c>
      <c r="F236" s="19">
        <v>47</v>
      </c>
      <c r="G236" s="19">
        <v>21</v>
      </c>
      <c r="H236" s="19">
        <v>11</v>
      </c>
      <c r="I236" s="19">
        <v>10</v>
      </c>
    </row>
    <row r="237" spans="1:9" s="41" customFormat="1" ht="11.25" customHeight="1" x14ac:dyDescent="0.2">
      <c r="A237" s="240" t="s">
        <v>209</v>
      </c>
      <c r="B237" s="240"/>
      <c r="C237" s="19">
        <v>74</v>
      </c>
      <c r="D237" s="19">
        <v>65</v>
      </c>
      <c r="E237" s="19">
        <v>31</v>
      </c>
      <c r="F237" s="19">
        <v>34</v>
      </c>
      <c r="G237" s="19">
        <v>9</v>
      </c>
      <c r="H237" s="19">
        <v>8</v>
      </c>
      <c r="I237" s="19">
        <v>1</v>
      </c>
    </row>
    <row r="238" spans="1:9" s="41" customFormat="1" ht="11.25" customHeight="1" x14ac:dyDescent="0.2">
      <c r="A238" s="240" t="s">
        <v>210</v>
      </c>
      <c r="B238" s="240"/>
      <c r="C238" s="19">
        <v>993</v>
      </c>
      <c r="D238" s="19">
        <v>563</v>
      </c>
      <c r="E238" s="19">
        <v>258</v>
      </c>
      <c r="F238" s="19">
        <v>305</v>
      </c>
      <c r="G238" s="19">
        <v>430</v>
      </c>
      <c r="H238" s="19">
        <v>252</v>
      </c>
      <c r="I238" s="19">
        <v>178</v>
      </c>
    </row>
    <row r="239" spans="1:9" s="41" customFormat="1" ht="11.25" customHeight="1" x14ac:dyDescent="0.2">
      <c r="A239" s="240" t="s">
        <v>211</v>
      </c>
      <c r="B239" s="240"/>
      <c r="C239" s="19">
        <v>43</v>
      </c>
      <c r="D239" s="19">
        <v>39</v>
      </c>
      <c r="E239" s="19">
        <v>18</v>
      </c>
      <c r="F239" s="19">
        <v>21</v>
      </c>
      <c r="G239" s="19">
        <v>4</v>
      </c>
      <c r="H239" s="19">
        <v>1</v>
      </c>
      <c r="I239" s="19">
        <v>3</v>
      </c>
    </row>
    <row r="240" spans="1:9" s="41" customFormat="1" ht="11.25" customHeight="1" x14ac:dyDescent="0.2">
      <c r="A240" s="240" t="s">
        <v>212</v>
      </c>
      <c r="B240" s="240"/>
      <c r="C240" s="19">
        <v>59</v>
      </c>
      <c r="D240" s="19">
        <v>57</v>
      </c>
      <c r="E240" s="19">
        <v>31</v>
      </c>
      <c r="F240" s="19">
        <v>26</v>
      </c>
      <c r="G240" s="19">
        <v>2</v>
      </c>
      <c r="H240" s="19">
        <v>1</v>
      </c>
      <c r="I240" s="19">
        <v>1</v>
      </c>
    </row>
    <row r="241" spans="1:9" s="41" customFormat="1" ht="11.25" customHeight="1" x14ac:dyDescent="0.2">
      <c r="A241" s="240" t="s">
        <v>213</v>
      </c>
      <c r="B241" s="240"/>
      <c r="C241" s="19">
        <v>84</v>
      </c>
      <c r="D241" s="19">
        <v>78</v>
      </c>
      <c r="E241" s="19">
        <v>38</v>
      </c>
      <c r="F241" s="19">
        <v>40</v>
      </c>
      <c r="G241" s="19">
        <v>6</v>
      </c>
      <c r="H241" s="19">
        <v>3</v>
      </c>
      <c r="I241" s="19">
        <v>3</v>
      </c>
    </row>
    <row r="242" spans="1:9" s="41" customFormat="1" ht="11.25" customHeight="1" x14ac:dyDescent="0.2">
      <c r="A242" s="240" t="s">
        <v>214</v>
      </c>
      <c r="B242" s="240"/>
      <c r="C242" s="19">
        <v>401</v>
      </c>
      <c r="D242" s="19">
        <v>385</v>
      </c>
      <c r="E242" s="19">
        <v>193</v>
      </c>
      <c r="F242" s="19">
        <v>192</v>
      </c>
      <c r="G242" s="19">
        <v>16</v>
      </c>
      <c r="H242" s="19">
        <v>7</v>
      </c>
      <c r="I242" s="19">
        <v>9</v>
      </c>
    </row>
    <row r="243" spans="1:9" s="41" customFormat="1" ht="11.25" customHeight="1" x14ac:dyDescent="0.2">
      <c r="A243" s="240" t="s">
        <v>215</v>
      </c>
      <c r="B243" s="240"/>
      <c r="C243" s="19">
        <v>189</v>
      </c>
      <c r="D243" s="19">
        <v>173</v>
      </c>
      <c r="E243" s="19">
        <v>84</v>
      </c>
      <c r="F243" s="19">
        <v>89</v>
      </c>
      <c r="G243" s="19">
        <v>16</v>
      </c>
      <c r="H243" s="19">
        <v>12</v>
      </c>
      <c r="I243" s="19">
        <v>4</v>
      </c>
    </row>
    <row r="244" spans="1:9" s="41" customFormat="1" ht="11.25" customHeight="1" x14ac:dyDescent="0.2">
      <c r="A244" s="240" t="s">
        <v>216</v>
      </c>
      <c r="B244" s="240"/>
      <c r="C244" s="19">
        <v>1991</v>
      </c>
      <c r="D244" s="19">
        <v>1402</v>
      </c>
      <c r="E244" s="19">
        <v>652</v>
      </c>
      <c r="F244" s="19">
        <v>750</v>
      </c>
      <c r="G244" s="19">
        <v>589</v>
      </c>
      <c r="H244" s="19">
        <v>299</v>
      </c>
      <c r="I244" s="19">
        <v>290</v>
      </c>
    </row>
    <row r="245" spans="1:9" s="41" customFormat="1" ht="11.25" customHeight="1" x14ac:dyDescent="0.2">
      <c r="A245" s="240" t="s">
        <v>217</v>
      </c>
      <c r="B245" s="240"/>
      <c r="C245" s="19">
        <v>889</v>
      </c>
      <c r="D245" s="19">
        <v>683</v>
      </c>
      <c r="E245" s="19">
        <v>325</v>
      </c>
      <c r="F245" s="19">
        <v>358</v>
      </c>
      <c r="G245" s="19">
        <v>206</v>
      </c>
      <c r="H245" s="19">
        <v>114</v>
      </c>
      <c r="I245" s="19">
        <v>92</v>
      </c>
    </row>
    <row r="246" spans="1:9" s="41" customFormat="1" ht="11.25" customHeight="1" x14ac:dyDescent="0.2">
      <c r="A246" s="240" t="s">
        <v>218</v>
      </c>
      <c r="B246" s="240"/>
      <c r="C246" s="19">
        <v>513</v>
      </c>
      <c r="D246" s="19">
        <v>197</v>
      </c>
      <c r="E246" s="19">
        <v>98</v>
      </c>
      <c r="F246" s="19">
        <v>99</v>
      </c>
      <c r="G246" s="19">
        <v>316</v>
      </c>
      <c r="H246" s="19">
        <v>290</v>
      </c>
      <c r="I246" s="19">
        <v>26</v>
      </c>
    </row>
    <row r="247" spans="1:9" s="41" customFormat="1" ht="11.25" customHeight="1" x14ac:dyDescent="0.2">
      <c r="A247" s="240" t="s">
        <v>219</v>
      </c>
      <c r="B247" s="240"/>
      <c r="C247" s="19">
        <v>125</v>
      </c>
      <c r="D247" s="19">
        <v>116</v>
      </c>
      <c r="E247" s="19">
        <v>59</v>
      </c>
      <c r="F247" s="19">
        <v>57</v>
      </c>
      <c r="G247" s="19">
        <v>9</v>
      </c>
      <c r="H247" s="19">
        <v>5</v>
      </c>
      <c r="I247" s="19">
        <v>4</v>
      </c>
    </row>
    <row r="248" spans="1:9" s="41" customFormat="1" ht="11.25" customHeight="1" x14ac:dyDescent="0.2">
      <c r="A248" s="240" t="s">
        <v>220</v>
      </c>
      <c r="B248" s="240"/>
      <c r="C248" s="19">
        <v>359</v>
      </c>
      <c r="D248" s="19">
        <v>288</v>
      </c>
      <c r="E248" s="19">
        <v>144</v>
      </c>
      <c r="F248" s="19">
        <v>144</v>
      </c>
      <c r="G248" s="19">
        <v>71</v>
      </c>
      <c r="H248" s="19">
        <v>32</v>
      </c>
      <c r="I248" s="19">
        <v>39</v>
      </c>
    </row>
    <row r="249" spans="1:9" s="41" customFormat="1" ht="11.25" customHeight="1" x14ac:dyDescent="0.2">
      <c r="A249" s="240" t="s">
        <v>221</v>
      </c>
      <c r="B249" s="240"/>
      <c r="C249" s="19">
        <v>855</v>
      </c>
      <c r="D249" s="19">
        <v>448</v>
      </c>
      <c r="E249" s="19">
        <v>222</v>
      </c>
      <c r="F249" s="19">
        <v>226</v>
      </c>
      <c r="G249" s="19">
        <v>407</v>
      </c>
      <c r="H249" s="19">
        <v>300</v>
      </c>
      <c r="I249" s="19">
        <v>107</v>
      </c>
    </row>
    <row r="250" spans="1:9" s="41" customFormat="1" ht="11.25" customHeight="1" x14ac:dyDescent="0.2">
      <c r="A250" s="240" t="s">
        <v>222</v>
      </c>
      <c r="B250" s="240"/>
      <c r="C250" s="19">
        <v>455</v>
      </c>
      <c r="D250" s="19">
        <v>336</v>
      </c>
      <c r="E250" s="19">
        <v>163</v>
      </c>
      <c r="F250" s="19">
        <v>173</v>
      </c>
      <c r="G250" s="19">
        <v>119</v>
      </c>
      <c r="H250" s="19">
        <v>73</v>
      </c>
      <c r="I250" s="19">
        <v>46</v>
      </c>
    </row>
    <row r="251" spans="1:9" s="41" customFormat="1" ht="11.25" customHeight="1" x14ac:dyDescent="0.2">
      <c r="A251" s="240" t="s">
        <v>223</v>
      </c>
      <c r="B251" s="240"/>
      <c r="C251" s="19">
        <v>1062</v>
      </c>
      <c r="D251" s="19">
        <v>870</v>
      </c>
      <c r="E251" s="19">
        <v>417</v>
      </c>
      <c r="F251" s="19">
        <v>453</v>
      </c>
      <c r="G251" s="19">
        <v>192</v>
      </c>
      <c r="H251" s="19">
        <v>105</v>
      </c>
      <c r="I251" s="19">
        <v>87</v>
      </c>
    </row>
    <row r="252" spans="1:9" s="41" customFormat="1" ht="11.25" customHeight="1" x14ac:dyDescent="0.2">
      <c r="A252" s="242" t="s">
        <v>224</v>
      </c>
      <c r="B252" s="242"/>
      <c r="C252" s="25">
        <v>85</v>
      </c>
      <c r="D252" s="25">
        <v>83</v>
      </c>
      <c r="E252" s="25">
        <v>43</v>
      </c>
      <c r="F252" s="25">
        <v>40</v>
      </c>
      <c r="G252" s="25">
        <v>2</v>
      </c>
      <c r="H252" s="25">
        <v>0</v>
      </c>
      <c r="I252" s="25">
        <v>2</v>
      </c>
    </row>
    <row r="253" spans="1:9" s="41" customFormat="1" ht="11.2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</row>
    <row r="254" spans="1:9" s="41" customFormat="1" ht="11.25" customHeight="1" x14ac:dyDescent="0.2">
      <c r="A254" s="243" t="s">
        <v>225</v>
      </c>
      <c r="B254" s="243"/>
      <c r="C254" s="16">
        <f t="shared" ref="C254:I254" si="50">SUM(C255:C262)</f>
        <v>332736</v>
      </c>
      <c r="D254" s="16">
        <f t="shared" si="50"/>
        <v>248274</v>
      </c>
      <c r="E254" s="16">
        <f t="shared" si="50"/>
        <v>114826</v>
      </c>
      <c r="F254" s="16">
        <f t="shared" si="50"/>
        <v>133448</v>
      </c>
      <c r="G254" s="16">
        <f t="shared" si="50"/>
        <v>84462</v>
      </c>
      <c r="H254" s="16">
        <f t="shared" si="50"/>
        <v>45188</v>
      </c>
      <c r="I254" s="16">
        <f t="shared" si="50"/>
        <v>39274</v>
      </c>
    </row>
    <row r="255" spans="1:9" s="41" customFormat="1" ht="11.25" customHeight="1" x14ac:dyDescent="0.2">
      <c r="A255" s="240" t="s">
        <v>226</v>
      </c>
      <c r="B255" s="240"/>
      <c r="C255" s="19">
        <f t="shared" ref="C255:I255" si="51">SUM(C58:C81)</f>
        <v>48672</v>
      </c>
      <c r="D255" s="19">
        <f t="shared" si="51"/>
        <v>38164</v>
      </c>
      <c r="E255" s="19">
        <f t="shared" si="51"/>
        <v>17778</v>
      </c>
      <c r="F255" s="19">
        <f t="shared" si="51"/>
        <v>20386</v>
      </c>
      <c r="G255" s="19">
        <f t="shared" si="51"/>
        <v>10508</v>
      </c>
      <c r="H255" s="19">
        <f t="shared" si="51"/>
        <v>5579</v>
      </c>
      <c r="I255" s="19">
        <f t="shared" si="51"/>
        <v>4929</v>
      </c>
    </row>
    <row r="256" spans="1:9" s="41" customFormat="1" ht="11.25" customHeight="1" x14ac:dyDescent="0.2">
      <c r="A256" s="240" t="s">
        <v>227</v>
      </c>
      <c r="B256" s="240"/>
      <c r="C256" s="19">
        <f t="shared" ref="C256:I256" si="52">SUM(C84:C146)</f>
        <v>140821</v>
      </c>
      <c r="D256" s="19">
        <f t="shared" si="52"/>
        <v>101264</v>
      </c>
      <c r="E256" s="19">
        <f t="shared" si="52"/>
        <v>46300</v>
      </c>
      <c r="F256" s="19">
        <f t="shared" si="52"/>
        <v>54964</v>
      </c>
      <c r="G256" s="19">
        <f t="shared" si="52"/>
        <v>39557</v>
      </c>
      <c r="H256" s="19">
        <f t="shared" si="52"/>
        <v>21001</v>
      </c>
      <c r="I256" s="19">
        <f t="shared" si="52"/>
        <v>18556</v>
      </c>
    </row>
    <row r="257" spans="1:9" s="41" customFormat="1" ht="11.25" customHeight="1" x14ac:dyDescent="0.2">
      <c r="A257" s="240" t="s">
        <v>228</v>
      </c>
      <c r="B257" s="240"/>
      <c r="C257" s="19">
        <f t="shared" ref="C257:I257" si="53">SUM(C149:C187)</f>
        <v>61814</v>
      </c>
      <c r="D257" s="19">
        <f t="shared" si="53"/>
        <v>47317</v>
      </c>
      <c r="E257" s="19">
        <f t="shared" si="53"/>
        <v>21659</v>
      </c>
      <c r="F257" s="19">
        <f t="shared" si="53"/>
        <v>25658</v>
      </c>
      <c r="G257" s="19">
        <f t="shared" si="53"/>
        <v>14497</v>
      </c>
      <c r="H257" s="19">
        <f t="shared" si="53"/>
        <v>7661</v>
      </c>
      <c r="I257" s="19">
        <f t="shared" si="53"/>
        <v>6836</v>
      </c>
    </row>
    <row r="258" spans="1:9" s="41" customFormat="1" ht="11.25" customHeight="1" x14ac:dyDescent="0.2">
      <c r="A258" s="240" t="s">
        <v>229</v>
      </c>
      <c r="B258" s="240"/>
      <c r="C258" s="19">
        <f t="shared" ref="C258:I258" si="54">SUM(C190:C197)</f>
        <v>5826</v>
      </c>
      <c r="D258" s="19">
        <f t="shared" si="54"/>
        <v>5214</v>
      </c>
      <c r="E258" s="19">
        <f t="shared" si="54"/>
        <v>2504</v>
      </c>
      <c r="F258" s="19">
        <f t="shared" si="54"/>
        <v>2710</v>
      </c>
      <c r="G258" s="19">
        <f t="shared" si="54"/>
        <v>612</v>
      </c>
      <c r="H258" s="19">
        <f t="shared" si="54"/>
        <v>356</v>
      </c>
      <c r="I258" s="19">
        <f t="shared" si="54"/>
        <v>256</v>
      </c>
    </row>
    <row r="259" spans="1:9" s="41" customFormat="1" ht="11.25" customHeight="1" x14ac:dyDescent="0.2">
      <c r="A259" s="240" t="s">
        <v>230</v>
      </c>
      <c r="B259" s="240"/>
      <c r="C259" s="19">
        <f t="shared" ref="C259:I259" si="55">SUM(C200:C217)</f>
        <v>47786</v>
      </c>
      <c r="D259" s="19">
        <f t="shared" si="55"/>
        <v>35368</v>
      </c>
      <c r="E259" s="19">
        <f t="shared" si="55"/>
        <v>16479</v>
      </c>
      <c r="F259" s="19">
        <f t="shared" si="55"/>
        <v>18889</v>
      </c>
      <c r="G259" s="19">
        <f t="shared" si="55"/>
        <v>12418</v>
      </c>
      <c r="H259" s="19">
        <f t="shared" si="55"/>
        <v>6594</v>
      </c>
      <c r="I259" s="19">
        <f t="shared" si="55"/>
        <v>5824</v>
      </c>
    </row>
    <row r="260" spans="1:9" s="41" customFormat="1" ht="11.25" customHeight="1" x14ac:dyDescent="0.2">
      <c r="A260" s="240" t="s">
        <v>231</v>
      </c>
      <c r="B260" s="240"/>
      <c r="C260" s="19">
        <f t="shared" ref="C260:I260" si="56">SUM(C220:C225)</f>
        <v>12282</v>
      </c>
      <c r="D260" s="19">
        <f t="shared" si="56"/>
        <v>8619</v>
      </c>
      <c r="E260" s="19">
        <f t="shared" si="56"/>
        <v>4119</v>
      </c>
      <c r="F260" s="19">
        <f t="shared" si="56"/>
        <v>4500</v>
      </c>
      <c r="G260" s="19">
        <f t="shared" si="56"/>
        <v>3663</v>
      </c>
      <c r="H260" s="19">
        <f t="shared" si="56"/>
        <v>2029</v>
      </c>
      <c r="I260" s="19">
        <f t="shared" si="56"/>
        <v>1634</v>
      </c>
    </row>
    <row r="261" spans="1:9" s="41" customFormat="1" ht="11.25" customHeight="1" x14ac:dyDescent="0.2">
      <c r="A261" s="240" t="s">
        <v>232</v>
      </c>
      <c r="B261" s="240"/>
      <c r="C261" s="19">
        <f t="shared" ref="C261:I261" si="57">SUM(C228:C232)</f>
        <v>5697</v>
      </c>
      <c r="D261" s="19">
        <f t="shared" si="57"/>
        <v>5239</v>
      </c>
      <c r="E261" s="19">
        <f t="shared" si="57"/>
        <v>2597</v>
      </c>
      <c r="F261" s="19">
        <f t="shared" si="57"/>
        <v>2642</v>
      </c>
      <c r="G261" s="19">
        <f t="shared" si="57"/>
        <v>458</v>
      </c>
      <c r="H261" s="19">
        <f t="shared" si="57"/>
        <v>258</v>
      </c>
      <c r="I261" s="19">
        <f t="shared" si="57"/>
        <v>200</v>
      </c>
    </row>
    <row r="262" spans="1:9" s="41" customFormat="1" ht="11.25" customHeight="1" x14ac:dyDescent="0.2">
      <c r="A262" s="242" t="s">
        <v>233</v>
      </c>
      <c r="B262" s="242"/>
      <c r="C262" s="25">
        <f t="shared" ref="C262:I262" si="58">SUM(C235:C252)</f>
        <v>9838</v>
      </c>
      <c r="D262" s="25">
        <f t="shared" si="58"/>
        <v>7089</v>
      </c>
      <c r="E262" s="25">
        <f t="shared" si="58"/>
        <v>3390</v>
      </c>
      <c r="F262" s="25">
        <f t="shared" si="58"/>
        <v>3699</v>
      </c>
      <c r="G262" s="25">
        <f t="shared" si="58"/>
        <v>2749</v>
      </c>
      <c r="H262" s="25">
        <f t="shared" si="58"/>
        <v>1710</v>
      </c>
      <c r="I262" s="25">
        <f t="shared" si="58"/>
        <v>1039</v>
      </c>
    </row>
    <row r="263" spans="1:9" s="41" customFormat="1" ht="11.2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</row>
    <row r="264" spans="1:9" s="41" customFormat="1" ht="11.25" customHeight="1" x14ac:dyDescent="0.2">
      <c r="A264" s="243" t="s">
        <v>369</v>
      </c>
      <c r="B264" s="243"/>
      <c r="C264" s="16">
        <f t="shared" ref="C264:I264" si="59">SUM(C265:C268)</f>
        <v>289932</v>
      </c>
      <c r="D264" s="16">
        <f t="shared" si="59"/>
        <v>214189</v>
      </c>
      <c r="E264" s="16">
        <f t="shared" si="59"/>
        <v>98334</v>
      </c>
      <c r="F264" s="16">
        <f t="shared" si="59"/>
        <v>115855</v>
      </c>
      <c r="G264" s="16">
        <f t="shared" si="59"/>
        <v>75743</v>
      </c>
      <c r="H264" s="16">
        <f t="shared" si="59"/>
        <v>40172</v>
      </c>
      <c r="I264" s="16">
        <f t="shared" si="59"/>
        <v>35571</v>
      </c>
    </row>
    <row r="265" spans="1:9" s="41" customFormat="1" ht="11.25" customHeight="1" x14ac:dyDescent="0.2">
      <c r="A265" s="240" t="s">
        <v>230</v>
      </c>
      <c r="B265" s="240"/>
      <c r="C265" s="19">
        <f t="shared" ref="C265:I265" si="60">C200+C201+C202+C203+C204+C205+C206+C207+C209+C212+C213+C215+C217+C221+C156+C214</f>
        <v>50085</v>
      </c>
      <c r="D265" s="19">
        <f t="shared" si="60"/>
        <v>37123</v>
      </c>
      <c r="E265" s="19">
        <f t="shared" si="60"/>
        <v>17262</v>
      </c>
      <c r="F265" s="19">
        <f t="shared" si="60"/>
        <v>19861</v>
      </c>
      <c r="G265" s="19">
        <f t="shared" si="60"/>
        <v>12962</v>
      </c>
      <c r="H265" s="19">
        <f t="shared" si="60"/>
        <v>6904</v>
      </c>
      <c r="I265" s="19">
        <f t="shared" si="60"/>
        <v>6058</v>
      </c>
    </row>
    <row r="266" spans="1:9" s="41" customFormat="1" ht="11.25" customHeight="1" x14ac:dyDescent="0.2">
      <c r="A266" s="240" t="s">
        <v>234</v>
      </c>
      <c r="B266" s="240"/>
      <c r="C266" s="19">
        <f t="shared" ref="C266:I266" si="61">C58+C59+C60+C64+C65+C66+C67+C68+C69+C70+C72+C73+C75+C76+C77+C78+C79+C80+C81+C95</f>
        <v>47874</v>
      </c>
      <c r="D266" s="19">
        <f t="shared" si="61"/>
        <v>37402</v>
      </c>
      <c r="E266" s="19">
        <f t="shared" si="61"/>
        <v>17410</v>
      </c>
      <c r="F266" s="19">
        <f t="shared" si="61"/>
        <v>19992</v>
      </c>
      <c r="G266" s="19">
        <f t="shared" si="61"/>
        <v>10472</v>
      </c>
      <c r="H266" s="19">
        <f t="shared" si="61"/>
        <v>5556</v>
      </c>
      <c r="I266" s="19">
        <f t="shared" si="61"/>
        <v>4916</v>
      </c>
    </row>
    <row r="267" spans="1:9" s="41" customFormat="1" ht="11.25" customHeight="1" x14ac:dyDescent="0.2">
      <c r="A267" s="240" t="s">
        <v>228</v>
      </c>
      <c r="B267" s="240"/>
      <c r="C267" s="19">
        <f t="shared" ref="C267:I267" si="62">C149+C152+C155+C158+C161+C167+C168+C171+C173+C175+C178+C182+C183+C185+C190+C197+C164+C166+C169</f>
        <v>58605</v>
      </c>
      <c r="D267" s="19">
        <f t="shared" si="62"/>
        <v>44776</v>
      </c>
      <c r="E267" s="19">
        <f t="shared" si="62"/>
        <v>20458</v>
      </c>
      <c r="F267" s="19">
        <f t="shared" si="62"/>
        <v>24318</v>
      </c>
      <c r="G267" s="19">
        <f t="shared" si="62"/>
        <v>13829</v>
      </c>
      <c r="H267" s="19">
        <f t="shared" si="62"/>
        <v>7292</v>
      </c>
      <c r="I267" s="19">
        <f t="shared" si="62"/>
        <v>6537</v>
      </c>
    </row>
    <row r="268" spans="1:9" s="41" customFormat="1" ht="11.25" customHeight="1" x14ac:dyDescent="0.2">
      <c r="A268" s="242" t="s">
        <v>227</v>
      </c>
      <c r="B268" s="242"/>
      <c r="C268" s="25">
        <f t="shared" ref="C268:I268" si="63">+C84+C85+C86+C89+C90+C93+C91+C97+C96+C101+C98+C102+C100+C103+C104+C109+C108+C107+C110+C111+C112+C113+C114+C116+C115+C117+C118+C120+C119+C122+C121+C125+C127+C126+C129+C128+C130+C131+C132+C133+C134+C136+C137+C140+C139+C141+C142+C144+C145+C146</f>
        <v>133368</v>
      </c>
      <c r="D268" s="25">
        <f t="shared" si="63"/>
        <v>94888</v>
      </c>
      <c r="E268" s="25">
        <f t="shared" si="63"/>
        <v>43204</v>
      </c>
      <c r="F268" s="25">
        <f t="shared" si="63"/>
        <v>51684</v>
      </c>
      <c r="G268" s="25">
        <f t="shared" si="63"/>
        <v>38480</v>
      </c>
      <c r="H268" s="25">
        <f t="shared" si="63"/>
        <v>20420</v>
      </c>
      <c r="I268" s="25">
        <f t="shared" si="63"/>
        <v>18060</v>
      </c>
    </row>
    <row r="269" spans="1:9" s="43" customFormat="1" ht="5.25" customHeight="1" x14ac:dyDescent="0.15">
      <c r="A269" s="304"/>
      <c r="B269" s="304"/>
      <c r="C269" s="304"/>
      <c r="D269" s="304"/>
      <c r="E269" s="304"/>
      <c r="F269" s="304"/>
      <c r="G269" s="304"/>
      <c r="H269" s="304"/>
      <c r="I269" s="304"/>
    </row>
    <row r="270" spans="1:9" s="44" customFormat="1" ht="11.25" x14ac:dyDescent="0.2">
      <c r="A270" s="294" t="s">
        <v>254</v>
      </c>
      <c r="B270" s="294"/>
      <c r="C270" s="294"/>
      <c r="D270" s="294"/>
      <c r="E270" s="294"/>
      <c r="F270" s="294"/>
      <c r="G270" s="294"/>
      <c r="H270" s="294"/>
      <c r="I270" s="294"/>
    </row>
    <row r="271" spans="1:9" s="33" customFormat="1" ht="12" customHeight="1" x14ac:dyDescent="0.2">
      <c r="A271" s="294" t="s">
        <v>368</v>
      </c>
      <c r="B271" s="294"/>
      <c r="C271" s="294"/>
      <c r="D271" s="294"/>
      <c r="E271" s="294"/>
      <c r="F271" s="294"/>
      <c r="G271" s="294"/>
      <c r="H271" s="294"/>
      <c r="I271" s="294"/>
    </row>
    <row r="272" spans="1:9" s="43" customFormat="1" ht="5.25" customHeight="1" x14ac:dyDescent="0.2">
      <c r="A272" s="293"/>
      <c r="B272" s="293"/>
      <c r="C272" s="293"/>
      <c r="D272" s="293"/>
      <c r="E272" s="293"/>
      <c r="F272" s="293"/>
      <c r="G272" s="293"/>
      <c r="H272" s="293"/>
      <c r="I272" s="293"/>
    </row>
    <row r="273" spans="1:9" s="45" customFormat="1" ht="9" customHeight="1" x14ac:dyDescent="0.2">
      <c r="A273" s="316" t="s">
        <v>236</v>
      </c>
      <c r="B273" s="316"/>
      <c r="C273" s="316"/>
      <c r="D273" s="316"/>
      <c r="E273" s="316"/>
      <c r="F273" s="316"/>
      <c r="G273" s="316"/>
      <c r="H273" s="316"/>
      <c r="I273" s="316"/>
    </row>
    <row r="274" spans="1:9" s="43" customFormat="1" ht="5.25" customHeight="1" x14ac:dyDescent="0.2">
      <c r="A274" s="293"/>
      <c r="B274" s="293"/>
      <c r="C274" s="293"/>
      <c r="D274" s="293"/>
      <c r="E274" s="293"/>
      <c r="F274" s="293"/>
      <c r="G274" s="293"/>
      <c r="H274" s="293"/>
      <c r="I274" s="293"/>
    </row>
    <row r="275" spans="1:9" s="46" customFormat="1" ht="11.25" customHeight="1" x14ac:dyDescent="0.2">
      <c r="A275" s="294" t="s">
        <v>255</v>
      </c>
      <c r="B275" s="294"/>
      <c r="C275" s="294"/>
      <c r="D275" s="294"/>
      <c r="E275" s="294"/>
      <c r="F275" s="294"/>
      <c r="G275" s="294"/>
      <c r="H275" s="294"/>
      <c r="I275" s="294"/>
    </row>
    <row r="276" spans="1:9" s="46" customFormat="1" ht="11.25" customHeight="1" x14ac:dyDescent="0.2">
      <c r="A276" s="294" t="s">
        <v>336</v>
      </c>
      <c r="B276" s="294"/>
      <c r="C276" s="294"/>
      <c r="D276" s="294"/>
      <c r="E276" s="294"/>
      <c r="F276" s="294"/>
      <c r="G276" s="294"/>
      <c r="H276" s="294"/>
      <c r="I276" s="294"/>
    </row>
    <row r="277" spans="1:9" x14ac:dyDescent="0.2">
      <c r="A277" s="17"/>
      <c r="B277" s="17"/>
      <c r="C277" s="122"/>
      <c r="D277" s="122"/>
      <c r="E277" s="122"/>
      <c r="F277" s="122"/>
      <c r="G277" s="122"/>
      <c r="H277" s="122"/>
      <c r="I277" s="122"/>
    </row>
    <row r="278" spans="1:9" x14ac:dyDescent="0.2">
      <c r="A278" s="17"/>
      <c r="B278" s="17"/>
      <c r="C278" s="122"/>
      <c r="D278" s="122"/>
      <c r="E278" s="122"/>
      <c r="F278" s="122"/>
      <c r="G278" s="122"/>
      <c r="H278" s="122"/>
      <c r="I278" s="122"/>
    </row>
  </sheetData>
  <mergeCells count="246">
    <mergeCell ref="A268:B268"/>
    <mergeCell ref="A274:I274"/>
    <mergeCell ref="A275:I275"/>
    <mergeCell ref="A276:I276"/>
    <mergeCell ref="A269:I269"/>
    <mergeCell ref="A270:I270"/>
    <mergeCell ref="A272:I272"/>
    <mergeCell ref="A273:I273"/>
    <mergeCell ref="A271:I271"/>
    <mergeCell ref="A261:B261"/>
    <mergeCell ref="A262:B262"/>
    <mergeCell ref="A264:B264"/>
    <mergeCell ref="A265:B265"/>
    <mergeCell ref="A266:B266"/>
    <mergeCell ref="A267:B267"/>
    <mergeCell ref="A255:B255"/>
    <mergeCell ref="A256:B256"/>
    <mergeCell ref="A257:B257"/>
    <mergeCell ref="A258:B258"/>
    <mergeCell ref="A259:B259"/>
    <mergeCell ref="A260:B260"/>
    <mergeCell ref="A248:B248"/>
    <mergeCell ref="A249:B249"/>
    <mergeCell ref="A250:B250"/>
    <mergeCell ref="A251:B251"/>
    <mergeCell ref="A252:B252"/>
    <mergeCell ref="A254:B254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29:B229"/>
    <mergeCell ref="A230:B230"/>
    <mergeCell ref="A231:B231"/>
    <mergeCell ref="A232:B232"/>
    <mergeCell ref="A234:B234"/>
    <mergeCell ref="A235:B235"/>
    <mergeCell ref="A222:B222"/>
    <mergeCell ref="A223:B223"/>
    <mergeCell ref="A224:B224"/>
    <mergeCell ref="A225:B225"/>
    <mergeCell ref="A227:B227"/>
    <mergeCell ref="A228:B228"/>
    <mergeCell ref="A215:B215"/>
    <mergeCell ref="A216:B216"/>
    <mergeCell ref="A217:B217"/>
    <mergeCell ref="A219:B219"/>
    <mergeCell ref="A220:B220"/>
    <mergeCell ref="A221:B221"/>
    <mergeCell ref="A209:B209"/>
    <mergeCell ref="A210:B210"/>
    <mergeCell ref="A211:B211"/>
    <mergeCell ref="A212:B212"/>
    <mergeCell ref="A213:B213"/>
    <mergeCell ref="A214:B214"/>
    <mergeCell ref="A203:B203"/>
    <mergeCell ref="A204:B204"/>
    <mergeCell ref="A205:B205"/>
    <mergeCell ref="A206:B206"/>
    <mergeCell ref="A207:B207"/>
    <mergeCell ref="A208:B208"/>
    <mergeCell ref="A196:B196"/>
    <mergeCell ref="A197:B197"/>
    <mergeCell ref="A199:B199"/>
    <mergeCell ref="A200:B200"/>
    <mergeCell ref="A201:B201"/>
    <mergeCell ref="A202:B202"/>
    <mergeCell ref="A190:B190"/>
    <mergeCell ref="A191:B191"/>
    <mergeCell ref="A192:B192"/>
    <mergeCell ref="A193:B193"/>
    <mergeCell ref="A194:B194"/>
    <mergeCell ref="A195:B195"/>
    <mergeCell ref="A183:B183"/>
    <mergeCell ref="A184:B184"/>
    <mergeCell ref="A185:B185"/>
    <mergeCell ref="A186:B186"/>
    <mergeCell ref="A187:B187"/>
    <mergeCell ref="A189:B189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6:B146"/>
    <mergeCell ref="A148:B148"/>
    <mergeCell ref="A149:B149"/>
    <mergeCell ref="A150:B150"/>
    <mergeCell ref="A151:B151"/>
    <mergeCell ref="A152:B152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79:B79"/>
    <mergeCell ref="A80:B80"/>
    <mergeCell ref="A81:B81"/>
    <mergeCell ref="A83:B83"/>
    <mergeCell ref="A84:B84"/>
    <mergeCell ref="A85:B85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4:B54"/>
    <mergeCell ref="A55:B55"/>
    <mergeCell ref="A57:B57"/>
    <mergeCell ref="A58:B58"/>
    <mergeCell ref="A59:B59"/>
    <mergeCell ref="A60:B60"/>
    <mergeCell ref="A41:B41"/>
    <mergeCell ref="A42:B42"/>
    <mergeCell ref="A43:B43"/>
    <mergeCell ref="A47:B47"/>
    <mergeCell ref="A52:B52"/>
    <mergeCell ref="A53:B53"/>
    <mergeCell ref="A28:B28"/>
    <mergeCell ref="A31:B31"/>
    <mergeCell ref="A32:B32"/>
    <mergeCell ref="A37:B37"/>
    <mergeCell ref="A38:B38"/>
    <mergeCell ref="A39:B39"/>
    <mergeCell ref="A22:B22"/>
    <mergeCell ref="A23:B23"/>
    <mergeCell ref="A24:B24"/>
    <mergeCell ref="A25:B25"/>
    <mergeCell ref="G6:I6"/>
    <mergeCell ref="A7:I7"/>
    <mergeCell ref="A8:B8"/>
    <mergeCell ref="A9:B9"/>
    <mergeCell ref="A11:B11"/>
    <mergeCell ref="A12:B12"/>
    <mergeCell ref="A6:B6"/>
    <mergeCell ref="D6:F6"/>
    <mergeCell ref="A1:I1"/>
    <mergeCell ref="A2:I2"/>
    <mergeCell ref="A3:I3"/>
    <mergeCell ref="A4:I4"/>
    <mergeCell ref="A5:B5"/>
    <mergeCell ref="D5:F5"/>
    <mergeCell ref="G5:I5"/>
    <mergeCell ref="A16:B16"/>
    <mergeCell ref="A20:B20"/>
  </mergeCells>
  <phoneticPr fontId="0" type="noConversion"/>
  <pageMargins left="0" right="0" top="0" bottom="0" header="0" footer="0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I291"/>
  <sheetViews>
    <sheetView workbookViewId="0">
      <selection sqref="A1:I1"/>
    </sheetView>
  </sheetViews>
  <sheetFormatPr defaultRowHeight="12.75" x14ac:dyDescent="0.2"/>
  <cols>
    <col min="1" max="1" width="3.140625" style="56" customWidth="1"/>
    <col min="2" max="2" width="26.140625" customWidth="1"/>
    <col min="3" max="9" width="9.140625" style="57" customWidth="1"/>
  </cols>
  <sheetData>
    <row r="1" spans="1:9" s="47" customForma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47" customFormat="1" x14ac:dyDescent="0.2">
      <c r="A2" s="299" t="s">
        <v>256</v>
      </c>
      <c r="B2" s="299"/>
      <c r="C2" s="299"/>
      <c r="D2" s="299"/>
      <c r="E2" s="299"/>
      <c r="F2" s="299"/>
      <c r="G2" s="299"/>
      <c r="H2" s="299"/>
      <c r="I2" s="299"/>
    </row>
    <row r="3" spans="1:9" s="47" customFormat="1" x14ac:dyDescent="0.2">
      <c r="A3" s="299"/>
      <c r="B3" s="299"/>
      <c r="C3" s="299"/>
      <c r="D3" s="299"/>
      <c r="E3" s="299"/>
      <c r="F3" s="299"/>
      <c r="G3" s="299"/>
      <c r="H3" s="299"/>
      <c r="I3" s="299"/>
    </row>
    <row r="4" spans="1:9" s="47" customFormat="1" x14ac:dyDescent="0.2">
      <c r="A4" s="317"/>
      <c r="B4" s="317"/>
      <c r="C4" s="317"/>
      <c r="D4" s="317"/>
      <c r="E4" s="317"/>
      <c r="F4" s="317"/>
      <c r="G4" s="317"/>
      <c r="H4" s="317"/>
      <c r="I4" s="317"/>
    </row>
    <row r="5" spans="1:9" s="37" customFormat="1" ht="12" customHeight="1" x14ac:dyDescent="0.2">
      <c r="A5" s="318"/>
      <c r="B5" s="318"/>
      <c r="C5" s="48" t="s">
        <v>1</v>
      </c>
      <c r="D5" s="319" t="s">
        <v>2</v>
      </c>
      <c r="E5" s="320"/>
      <c r="F5" s="325"/>
      <c r="G5" s="319" t="s">
        <v>3</v>
      </c>
      <c r="H5" s="320"/>
      <c r="I5" s="320"/>
    </row>
    <row r="6" spans="1:9" s="37" customFormat="1" ht="12" customHeight="1" x14ac:dyDescent="0.2">
      <c r="A6" s="295"/>
      <c r="B6" s="295"/>
      <c r="C6" s="49"/>
      <c r="D6" s="321" t="s">
        <v>239</v>
      </c>
      <c r="E6" s="322"/>
      <c r="F6" s="327"/>
      <c r="G6" s="321" t="s">
        <v>239</v>
      </c>
      <c r="H6" s="322"/>
      <c r="I6" s="322"/>
    </row>
    <row r="7" spans="1:9" s="37" customFormat="1" ht="12" customHeight="1" x14ac:dyDescent="0.2">
      <c r="A7" s="323"/>
      <c r="B7" s="323"/>
      <c r="C7" s="323"/>
      <c r="D7" s="323"/>
      <c r="E7" s="323"/>
      <c r="F7" s="323"/>
      <c r="G7" s="323"/>
      <c r="H7" s="323"/>
      <c r="I7" s="323"/>
    </row>
    <row r="8" spans="1:9" s="37" customFormat="1" ht="12" customHeight="1" x14ac:dyDescent="0.2">
      <c r="A8" s="324"/>
      <c r="B8" s="324"/>
      <c r="C8" s="39"/>
      <c r="D8" s="39" t="s">
        <v>1</v>
      </c>
      <c r="E8" s="39" t="s">
        <v>4</v>
      </c>
      <c r="F8" s="39" t="s">
        <v>5</v>
      </c>
      <c r="G8" s="39" t="s">
        <v>1</v>
      </c>
      <c r="H8" s="39" t="s">
        <v>4</v>
      </c>
      <c r="I8" s="39" t="s">
        <v>5</v>
      </c>
    </row>
    <row r="9" spans="1:9" s="41" customFormat="1" ht="11.25" customHeight="1" x14ac:dyDescent="0.2">
      <c r="A9" s="303" t="s">
        <v>6</v>
      </c>
      <c r="B9" s="303"/>
      <c r="C9" s="40">
        <v>328580</v>
      </c>
      <c r="D9" s="40">
        <v>245786</v>
      </c>
      <c r="E9" s="40">
        <v>113454</v>
      </c>
      <c r="F9" s="40">
        <v>132332</v>
      </c>
      <c r="G9" s="40">
        <v>82794</v>
      </c>
      <c r="H9" s="40">
        <v>44202</v>
      </c>
      <c r="I9" s="40">
        <v>38592</v>
      </c>
    </row>
    <row r="10" spans="1:9" s="41" customFormat="1" ht="11.25" customHeight="1" x14ac:dyDescent="0.2">
      <c r="A10" s="326"/>
      <c r="B10" s="326"/>
      <c r="C10" s="326"/>
      <c r="D10" s="326"/>
      <c r="E10" s="326"/>
      <c r="F10" s="326"/>
      <c r="G10" s="326"/>
      <c r="H10" s="326"/>
      <c r="I10" s="326"/>
    </row>
    <row r="11" spans="1:9" s="41" customFormat="1" ht="11.25" customHeight="1" x14ac:dyDescent="0.2">
      <c r="A11" s="243" t="s">
        <v>7</v>
      </c>
      <c r="B11" s="243"/>
      <c r="C11" s="16">
        <v>29137</v>
      </c>
      <c r="D11" s="16">
        <v>22018</v>
      </c>
      <c r="E11" s="16">
        <v>10606</v>
      </c>
      <c r="F11" s="16">
        <v>11412</v>
      </c>
      <c r="G11" s="16">
        <v>7119</v>
      </c>
      <c r="H11" s="16">
        <v>4143</v>
      </c>
      <c r="I11" s="16">
        <v>2976</v>
      </c>
    </row>
    <row r="12" spans="1:9" s="41" customFormat="1" ht="11.25" customHeight="1" x14ac:dyDescent="0.2">
      <c r="A12" s="240" t="s">
        <v>8</v>
      </c>
      <c r="B12" s="240"/>
      <c r="C12" s="19">
        <v>9943</v>
      </c>
      <c r="D12" s="19">
        <v>7120</v>
      </c>
      <c r="E12" s="19">
        <v>3394</v>
      </c>
      <c r="F12" s="19">
        <v>3726</v>
      </c>
      <c r="G12" s="19">
        <v>2823</v>
      </c>
      <c r="H12" s="19">
        <v>1762</v>
      </c>
      <c r="I12" s="19">
        <v>1061</v>
      </c>
    </row>
    <row r="13" spans="1:9" s="41" customFormat="1" ht="11.25" customHeight="1" x14ac:dyDescent="0.2">
      <c r="A13" s="51"/>
      <c r="B13" s="18" t="s">
        <v>9</v>
      </c>
      <c r="C13" s="19">
        <v>3358</v>
      </c>
      <c r="D13" s="19">
        <v>2650</v>
      </c>
      <c r="E13" s="19">
        <v>1250</v>
      </c>
      <c r="F13" s="19">
        <v>1400</v>
      </c>
      <c r="G13" s="19">
        <v>708</v>
      </c>
      <c r="H13" s="19">
        <v>417</v>
      </c>
      <c r="I13" s="19">
        <v>291</v>
      </c>
    </row>
    <row r="14" spans="1:9" s="41" customFormat="1" ht="11.25" customHeight="1" x14ac:dyDescent="0.2">
      <c r="A14" s="51"/>
      <c r="B14" s="18" t="s">
        <v>10</v>
      </c>
      <c r="C14" s="19">
        <v>3403</v>
      </c>
      <c r="D14" s="19">
        <v>2446</v>
      </c>
      <c r="E14" s="19">
        <v>1176</v>
      </c>
      <c r="F14" s="19">
        <v>1270</v>
      </c>
      <c r="G14" s="19">
        <v>957</v>
      </c>
      <c r="H14" s="19">
        <v>615</v>
      </c>
      <c r="I14" s="19">
        <v>342</v>
      </c>
    </row>
    <row r="15" spans="1:9" s="41" customFormat="1" ht="11.25" customHeight="1" x14ac:dyDescent="0.2">
      <c r="A15" s="30"/>
      <c r="B15" s="28" t="s">
        <v>11</v>
      </c>
      <c r="C15" s="19">
        <v>3182</v>
      </c>
      <c r="D15" s="19">
        <v>2024</v>
      </c>
      <c r="E15" s="19">
        <v>968</v>
      </c>
      <c r="F15" s="19">
        <v>1056</v>
      </c>
      <c r="G15" s="19">
        <v>1158</v>
      </c>
      <c r="H15" s="19">
        <v>730</v>
      </c>
      <c r="I15" s="19">
        <v>428</v>
      </c>
    </row>
    <row r="16" spans="1:9" s="41" customFormat="1" ht="11.25" customHeight="1" x14ac:dyDescent="0.2">
      <c r="A16" s="240" t="s">
        <v>12</v>
      </c>
      <c r="B16" s="240"/>
      <c r="C16" s="19">
        <v>5672</v>
      </c>
      <c r="D16" s="19">
        <v>5225</v>
      </c>
      <c r="E16" s="19">
        <v>2582</v>
      </c>
      <c r="F16" s="19">
        <v>2643</v>
      </c>
      <c r="G16" s="19">
        <v>447</v>
      </c>
      <c r="H16" s="19">
        <v>253</v>
      </c>
      <c r="I16" s="19">
        <v>194</v>
      </c>
    </row>
    <row r="17" spans="1:9" s="41" customFormat="1" ht="11.25" customHeight="1" x14ac:dyDescent="0.2">
      <c r="A17" s="51"/>
      <c r="B17" s="18" t="s">
        <v>13</v>
      </c>
      <c r="C17" s="19">
        <v>1813</v>
      </c>
      <c r="D17" s="19">
        <v>1696</v>
      </c>
      <c r="E17" s="19">
        <v>837</v>
      </c>
      <c r="F17" s="19">
        <v>859</v>
      </c>
      <c r="G17" s="19">
        <v>117</v>
      </c>
      <c r="H17" s="19">
        <v>67</v>
      </c>
      <c r="I17" s="19">
        <v>50</v>
      </c>
    </row>
    <row r="18" spans="1:9" s="41" customFormat="1" ht="11.25" customHeight="1" x14ac:dyDescent="0.2">
      <c r="A18" s="51"/>
      <c r="B18" s="18" t="s">
        <v>14</v>
      </c>
      <c r="C18" s="19">
        <v>1849</v>
      </c>
      <c r="D18" s="19">
        <v>1657</v>
      </c>
      <c r="E18" s="19">
        <v>798</v>
      </c>
      <c r="F18" s="19">
        <v>859</v>
      </c>
      <c r="G18" s="19">
        <v>192</v>
      </c>
      <c r="H18" s="19">
        <v>108</v>
      </c>
      <c r="I18" s="19">
        <v>84</v>
      </c>
    </row>
    <row r="19" spans="1:9" s="41" customFormat="1" ht="11.25" customHeight="1" x14ac:dyDescent="0.2">
      <c r="A19" s="30"/>
      <c r="B19" s="18" t="s">
        <v>15</v>
      </c>
      <c r="C19" s="19">
        <v>2010</v>
      </c>
      <c r="D19" s="19">
        <v>1872</v>
      </c>
      <c r="E19" s="19">
        <v>947</v>
      </c>
      <c r="F19" s="19">
        <v>925</v>
      </c>
      <c r="G19" s="19">
        <v>138</v>
      </c>
      <c r="H19" s="19">
        <v>78</v>
      </c>
      <c r="I19" s="19">
        <v>60</v>
      </c>
    </row>
    <row r="20" spans="1:9" s="41" customFormat="1" ht="11.25" customHeight="1" x14ac:dyDescent="0.2">
      <c r="A20" s="242" t="s">
        <v>16</v>
      </c>
      <c r="B20" s="242"/>
      <c r="C20" s="25">
        <v>13522</v>
      </c>
      <c r="D20" s="25">
        <v>9673</v>
      </c>
      <c r="E20" s="25">
        <v>4630</v>
      </c>
      <c r="F20" s="25">
        <v>5043</v>
      </c>
      <c r="G20" s="25">
        <v>3849</v>
      </c>
      <c r="H20" s="25">
        <v>2128</v>
      </c>
      <c r="I20" s="25">
        <v>1721</v>
      </c>
    </row>
    <row r="21" spans="1:9" s="41" customFormat="1" ht="11.25" customHeight="1" x14ac:dyDescent="0.2">
      <c r="A21" s="246"/>
      <c r="B21" s="246"/>
      <c r="C21" s="246"/>
      <c r="D21" s="246"/>
      <c r="E21" s="246"/>
      <c r="F21" s="246"/>
      <c r="G21" s="246"/>
      <c r="H21" s="246"/>
      <c r="I21" s="246"/>
    </row>
    <row r="22" spans="1:9" s="41" customFormat="1" ht="11.25" customHeight="1" x14ac:dyDescent="0.2">
      <c r="A22" s="243" t="s">
        <v>17</v>
      </c>
      <c r="B22" s="243"/>
      <c r="C22" s="16">
        <v>66190</v>
      </c>
      <c r="D22" s="16">
        <v>51442</v>
      </c>
      <c r="E22" s="16">
        <v>23607</v>
      </c>
      <c r="F22" s="16">
        <v>27835</v>
      </c>
      <c r="G22" s="16">
        <v>14748</v>
      </c>
      <c r="H22" s="16">
        <v>7792</v>
      </c>
      <c r="I22" s="16">
        <v>6956</v>
      </c>
    </row>
    <row r="23" spans="1:9" s="41" customFormat="1" ht="11.25" customHeight="1" x14ac:dyDescent="0.2">
      <c r="A23" s="240" t="s">
        <v>18</v>
      </c>
      <c r="B23" s="240"/>
      <c r="C23" s="19">
        <v>40300</v>
      </c>
      <c r="D23" s="19">
        <v>29428</v>
      </c>
      <c r="E23" s="19">
        <v>13183</v>
      </c>
      <c r="F23" s="19">
        <v>16245</v>
      </c>
      <c r="G23" s="19">
        <v>10872</v>
      </c>
      <c r="H23" s="19">
        <v>5632</v>
      </c>
      <c r="I23" s="19">
        <v>5240</v>
      </c>
    </row>
    <row r="24" spans="1:9" s="41" customFormat="1" ht="11.25" customHeight="1" x14ac:dyDescent="0.2">
      <c r="A24" s="240" t="s">
        <v>19</v>
      </c>
      <c r="B24" s="240"/>
      <c r="C24" s="19">
        <v>3951</v>
      </c>
      <c r="D24" s="19">
        <v>3274</v>
      </c>
      <c r="E24" s="19">
        <v>1517</v>
      </c>
      <c r="F24" s="19">
        <v>1757</v>
      </c>
      <c r="G24" s="19">
        <v>677</v>
      </c>
      <c r="H24" s="19">
        <v>391</v>
      </c>
      <c r="I24" s="19">
        <v>286</v>
      </c>
    </row>
    <row r="25" spans="1:9" s="41" customFormat="1" ht="11.25" customHeight="1" x14ac:dyDescent="0.2">
      <c r="A25" s="240" t="s">
        <v>20</v>
      </c>
      <c r="B25" s="240"/>
      <c r="C25" s="19">
        <v>11655</v>
      </c>
      <c r="D25" s="19">
        <v>9531</v>
      </c>
      <c r="E25" s="19">
        <v>4532</v>
      </c>
      <c r="F25" s="19">
        <v>4999</v>
      </c>
      <c r="G25" s="19">
        <v>2124</v>
      </c>
      <c r="H25" s="19">
        <v>1165</v>
      </c>
      <c r="I25" s="19">
        <v>959</v>
      </c>
    </row>
    <row r="26" spans="1:9" s="41" customFormat="1" ht="11.25" customHeight="1" x14ac:dyDescent="0.2">
      <c r="A26" s="52"/>
      <c r="B26" s="18" t="s">
        <v>21</v>
      </c>
      <c r="C26" s="19">
        <v>914</v>
      </c>
      <c r="D26" s="19">
        <v>869</v>
      </c>
      <c r="E26" s="19">
        <v>435</v>
      </c>
      <c r="F26" s="19">
        <v>434</v>
      </c>
      <c r="G26" s="19">
        <v>45</v>
      </c>
      <c r="H26" s="19">
        <v>19</v>
      </c>
      <c r="I26" s="19">
        <v>26</v>
      </c>
    </row>
    <row r="27" spans="1:9" s="41" customFormat="1" ht="11.25" customHeight="1" x14ac:dyDescent="0.2">
      <c r="A27" s="30"/>
      <c r="B27" s="18" t="s">
        <v>22</v>
      </c>
      <c r="C27" s="19">
        <v>10741</v>
      </c>
      <c r="D27" s="19">
        <v>8662</v>
      </c>
      <c r="E27" s="19">
        <v>4097</v>
      </c>
      <c r="F27" s="19">
        <v>4565</v>
      </c>
      <c r="G27" s="19">
        <v>2079</v>
      </c>
      <c r="H27" s="19">
        <v>1146</v>
      </c>
      <c r="I27" s="19">
        <v>933</v>
      </c>
    </row>
    <row r="28" spans="1:9" s="41" customFormat="1" ht="11.25" customHeight="1" x14ac:dyDescent="0.2">
      <c r="A28" s="240" t="s">
        <v>23</v>
      </c>
      <c r="B28" s="240"/>
      <c r="C28" s="19">
        <v>3680</v>
      </c>
      <c r="D28" s="19">
        <v>3284</v>
      </c>
      <c r="E28" s="19">
        <v>1517</v>
      </c>
      <c r="F28" s="19">
        <v>1767</v>
      </c>
      <c r="G28" s="19">
        <v>396</v>
      </c>
      <c r="H28" s="19">
        <v>218</v>
      </c>
      <c r="I28" s="19">
        <v>178</v>
      </c>
    </row>
    <row r="29" spans="1:9" s="41" customFormat="1" ht="11.25" customHeight="1" x14ac:dyDescent="0.2">
      <c r="A29" s="52"/>
      <c r="B29" s="18" t="s">
        <v>24</v>
      </c>
      <c r="C29" s="19">
        <v>1120</v>
      </c>
      <c r="D29" s="19">
        <v>1017</v>
      </c>
      <c r="E29" s="19">
        <v>449</v>
      </c>
      <c r="F29" s="19">
        <v>568</v>
      </c>
      <c r="G29" s="19">
        <v>103</v>
      </c>
      <c r="H29" s="19">
        <v>48</v>
      </c>
      <c r="I29" s="19">
        <v>55</v>
      </c>
    </row>
    <row r="30" spans="1:9" s="41" customFormat="1" ht="11.25" customHeight="1" x14ac:dyDescent="0.2">
      <c r="A30" s="30"/>
      <c r="B30" s="18" t="s">
        <v>25</v>
      </c>
      <c r="C30" s="19">
        <v>2560</v>
      </c>
      <c r="D30" s="19">
        <v>2267</v>
      </c>
      <c r="E30" s="19">
        <v>1068</v>
      </c>
      <c r="F30" s="19">
        <v>1199</v>
      </c>
      <c r="G30" s="19">
        <v>293</v>
      </c>
      <c r="H30" s="19">
        <v>170</v>
      </c>
      <c r="I30" s="19">
        <v>123</v>
      </c>
    </row>
    <row r="31" spans="1:9" s="41" customFormat="1" ht="11.25" customHeight="1" x14ac:dyDescent="0.2">
      <c r="A31" s="240" t="s">
        <v>26</v>
      </c>
      <c r="B31" s="240"/>
      <c r="C31" s="19">
        <v>785</v>
      </c>
      <c r="D31" s="19">
        <v>720</v>
      </c>
      <c r="E31" s="19">
        <v>346</v>
      </c>
      <c r="F31" s="19">
        <v>374</v>
      </c>
      <c r="G31" s="19">
        <v>65</v>
      </c>
      <c r="H31" s="19">
        <v>36</v>
      </c>
      <c r="I31" s="19">
        <v>29</v>
      </c>
    </row>
    <row r="32" spans="1:9" s="41" customFormat="1" ht="11.25" customHeight="1" x14ac:dyDescent="0.2">
      <c r="A32" s="240" t="s">
        <v>27</v>
      </c>
      <c r="B32" s="240"/>
      <c r="C32" s="19">
        <v>5819</v>
      </c>
      <c r="D32" s="19">
        <v>5205</v>
      </c>
      <c r="E32" s="19">
        <v>2512</v>
      </c>
      <c r="F32" s="19">
        <v>2693</v>
      </c>
      <c r="G32" s="19">
        <v>614</v>
      </c>
      <c r="H32" s="19">
        <v>350</v>
      </c>
      <c r="I32" s="19">
        <v>264</v>
      </c>
    </row>
    <row r="33" spans="1:9" s="41" customFormat="1" ht="11.25" customHeight="1" x14ac:dyDescent="0.2">
      <c r="A33" s="52"/>
      <c r="B33" s="18" t="s">
        <v>28</v>
      </c>
      <c r="C33" s="19">
        <v>578</v>
      </c>
      <c r="D33" s="19">
        <v>556</v>
      </c>
      <c r="E33" s="19">
        <v>270</v>
      </c>
      <c r="F33" s="19">
        <v>286</v>
      </c>
      <c r="G33" s="19">
        <v>22</v>
      </c>
      <c r="H33" s="19">
        <v>17</v>
      </c>
      <c r="I33" s="19">
        <v>5</v>
      </c>
    </row>
    <row r="34" spans="1:9" s="41" customFormat="1" ht="11.25" customHeight="1" x14ac:dyDescent="0.2">
      <c r="A34" s="51"/>
      <c r="B34" s="18" t="s">
        <v>29</v>
      </c>
      <c r="C34" s="19">
        <v>220</v>
      </c>
      <c r="D34" s="19">
        <v>201</v>
      </c>
      <c r="E34" s="19">
        <v>108</v>
      </c>
      <c r="F34" s="19">
        <v>93</v>
      </c>
      <c r="G34" s="19">
        <v>19</v>
      </c>
      <c r="H34" s="19">
        <v>11</v>
      </c>
      <c r="I34" s="19">
        <v>8</v>
      </c>
    </row>
    <row r="35" spans="1:9" s="41" customFormat="1" ht="11.25" customHeight="1" x14ac:dyDescent="0.2">
      <c r="A35" s="51"/>
      <c r="B35" s="24" t="s">
        <v>30</v>
      </c>
      <c r="C35" s="25">
        <v>5021</v>
      </c>
      <c r="D35" s="25">
        <v>4448</v>
      </c>
      <c r="E35" s="25">
        <v>2134</v>
      </c>
      <c r="F35" s="25">
        <v>2314</v>
      </c>
      <c r="G35" s="25">
        <v>573</v>
      </c>
      <c r="H35" s="25">
        <v>322</v>
      </c>
      <c r="I35" s="25">
        <v>251</v>
      </c>
    </row>
    <row r="36" spans="1:9" s="41" customFormat="1" ht="11.25" customHeight="1" x14ac:dyDescent="0.2">
      <c r="A36" s="246"/>
      <c r="B36" s="246"/>
      <c r="C36" s="246"/>
      <c r="D36" s="246"/>
      <c r="E36" s="246"/>
      <c r="F36" s="246"/>
      <c r="G36" s="246"/>
      <c r="H36" s="246"/>
      <c r="I36" s="246"/>
    </row>
    <row r="37" spans="1:9" s="41" customFormat="1" ht="11.25" customHeight="1" x14ac:dyDescent="0.2">
      <c r="A37" s="243" t="s">
        <v>31</v>
      </c>
      <c r="B37" s="243"/>
      <c r="C37" s="16">
        <v>45871</v>
      </c>
      <c r="D37" s="16">
        <v>33381</v>
      </c>
      <c r="E37" s="16">
        <v>15448</v>
      </c>
      <c r="F37" s="16">
        <v>17933</v>
      </c>
      <c r="G37" s="16">
        <v>12490</v>
      </c>
      <c r="H37" s="16">
        <v>6619</v>
      </c>
      <c r="I37" s="16">
        <v>5871</v>
      </c>
    </row>
    <row r="38" spans="1:9" s="41" customFormat="1" ht="11.25" customHeight="1" x14ac:dyDescent="0.2">
      <c r="A38" s="240" t="s">
        <v>32</v>
      </c>
      <c r="B38" s="240"/>
      <c r="C38" s="19">
        <v>39860</v>
      </c>
      <c r="D38" s="19">
        <v>29186</v>
      </c>
      <c r="E38" s="19">
        <v>13435</v>
      </c>
      <c r="F38" s="19">
        <v>15751</v>
      </c>
      <c r="G38" s="19">
        <v>10674</v>
      </c>
      <c r="H38" s="19">
        <v>5615</v>
      </c>
      <c r="I38" s="19">
        <v>5059</v>
      </c>
    </row>
    <row r="39" spans="1:9" s="41" customFormat="1" ht="11.25" customHeight="1" x14ac:dyDescent="0.2">
      <c r="A39" s="242" t="s">
        <v>33</v>
      </c>
      <c r="B39" s="242"/>
      <c r="C39" s="25">
        <v>6011</v>
      </c>
      <c r="D39" s="25">
        <v>4195</v>
      </c>
      <c r="E39" s="25">
        <v>2013</v>
      </c>
      <c r="F39" s="25">
        <v>2182</v>
      </c>
      <c r="G39" s="25">
        <v>1816</v>
      </c>
      <c r="H39" s="25">
        <v>1004</v>
      </c>
      <c r="I39" s="25">
        <v>812</v>
      </c>
    </row>
    <row r="40" spans="1:9" s="41" customFormat="1" ht="11.25" customHeight="1" x14ac:dyDescent="0.2">
      <c r="A40" s="246"/>
      <c r="B40" s="246"/>
      <c r="C40" s="246"/>
      <c r="D40" s="246"/>
      <c r="E40" s="246"/>
      <c r="F40" s="246"/>
      <c r="G40" s="246"/>
      <c r="H40" s="246"/>
      <c r="I40" s="246"/>
    </row>
    <row r="41" spans="1:9" s="41" customFormat="1" ht="11.25" customHeight="1" x14ac:dyDescent="0.2">
      <c r="A41" s="243" t="s">
        <v>34</v>
      </c>
      <c r="B41" s="243"/>
      <c r="C41" s="16">
        <v>134356</v>
      </c>
      <c r="D41" s="16">
        <v>97136</v>
      </c>
      <c r="E41" s="16">
        <v>44257</v>
      </c>
      <c r="F41" s="16">
        <v>52879</v>
      </c>
      <c r="G41" s="16">
        <v>37220</v>
      </c>
      <c r="H41" s="16">
        <v>19691</v>
      </c>
      <c r="I41" s="16">
        <v>17529</v>
      </c>
    </row>
    <row r="42" spans="1:9" s="41" customFormat="1" ht="11.25" customHeight="1" x14ac:dyDescent="0.2">
      <c r="A42" s="240" t="s">
        <v>35</v>
      </c>
      <c r="B42" s="240"/>
      <c r="C42" s="19">
        <v>88411</v>
      </c>
      <c r="D42" s="19">
        <v>59088</v>
      </c>
      <c r="E42" s="19">
        <v>26413</v>
      </c>
      <c r="F42" s="19">
        <v>32675</v>
      </c>
      <c r="G42" s="19">
        <v>29323</v>
      </c>
      <c r="H42" s="19">
        <v>15360</v>
      </c>
      <c r="I42" s="19">
        <v>13963</v>
      </c>
    </row>
    <row r="43" spans="1:9" s="41" customFormat="1" ht="11.25" customHeight="1" x14ac:dyDescent="0.2">
      <c r="A43" s="247" t="s">
        <v>36</v>
      </c>
      <c r="B43" s="247"/>
      <c r="C43" s="19">
        <v>24124</v>
      </c>
      <c r="D43" s="19">
        <v>20629</v>
      </c>
      <c r="E43" s="19">
        <v>9904</v>
      </c>
      <c r="F43" s="19">
        <v>10725</v>
      </c>
      <c r="G43" s="19">
        <v>3495</v>
      </c>
      <c r="H43" s="19">
        <v>1931</v>
      </c>
      <c r="I43" s="19">
        <v>1564</v>
      </c>
    </row>
    <row r="44" spans="1:9" s="41" customFormat="1" ht="11.25" customHeight="1" x14ac:dyDescent="0.2">
      <c r="A44" s="24"/>
      <c r="B44" s="18" t="s">
        <v>37</v>
      </c>
      <c r="C44" s="19">
        <v>11851</v>
      </c>
      <c r="D44" s="19">
        <v>9607</v>
      </c>
      <c r="E44" s="19">
        <v>4605</v>
      </c>
      <c r="F44" s="19">
        <v>5002</v>
      </c>
      <c r="G44" s="19">
        <v>2244</v>
      </c>
      <c r="H44" s="19">
        <v>1250</v>
      </c>
      <c r="I44" s="19">
        <v>994</v>
      </c>
    </row>
    <row r="45" spans="1:9" s="41" customFormat="1" ht="11.25" customHeight="1" x14ac:dyDescent="0.2">
      <c r="A45" s="24"/>
      <c r="B45" s="18" t="s">
        <v>38</v>
      </c>
      <c r="C45" s="19">
        <v>11348</v>
      </c>
      <c r="D45" s="19">
        <v>10178</v>
      </c>
      <c r="E45" s="19">
        <v>4894</v>
      </c>
      <c r="F45" s="19">
        <v>5284</v>
      </c>
      <c r="G45" s="19">
        <v>1170</v>
      </c>
      <c r="H45" s="19">
        <v>635</v>
      </c>
      <c r="I45" s="19">
        <v>535</v>
      </c>
    </row>
    <row r="46" spans="1:9" s="41" customFormat="1" ht="11.25" customHeight="1" x14ac:dyDescent="0.2">
      <c r="A46" s="28"/>
      <c r="B46" s="28" t="s">
        <v>39</v>
      </c>
      <c r="C46" s="19">
        <v>925</v>
      </c>
      <c r="D46" s="19">
        <v>844</v>
      </c>
      <c r="E46" s="19">
        <v>405</v>
      </c>
      <c r="F46" s="19">
        <v>439</v>
      </c>
      <c r="G46" s="19">
        <v>81</v>
      </c>
      <c r="H46" s="19">
        <v>46</v>
      </c>
      <c r="I46" s="19">
        <v>35</v>
      </c>
    </row>
    <row r="47" spans="1:9" s="41" customFormat="1" ht="11.25" customHeight="1" x14ac:dyDescent="0.2">
      <c r="A47" s="240" t="s">
        <v>40</v>
      </c>
      <c r="B47" s="240"/>
      <c r="C47" s="19">
        <v>21821</v>
      </c>
      <c r="D47" s="19">
        <v>17419</v>
      </c>
      <c r="E47" s="19">
        <v>7940</v>
      </c>
      <c r="F47" s="19">
        <v>9479</v>
      </c>
      <c r="G47" s="19">
        <v>4402</v>
      </c>
      <c r="H47" s="19">
        <v>2400</v>
      </c>
      <c r="I47" s="19">
        <v>2002</v>
      </c>
    </row>
    <row r="48" spans="1:9" s="41" customFormat="1" ht="11.25" customHeight="1" x14ac:dyDescent="0.2">
      <c r="A48" s="24"/>
      <c r="B48" s="18" t="s">
        <v>41</v>
      </c>
      <c r="C48" s="19">
        <v>2651</v>
      </c>
      <c r="D48" s="19">
        <v>2370</v>
      </c>
      <c r="E48" s="19">
        <v>1106</v>
      </c>
      <c r="F48" s="19">
        <v>1264</v>
      </c>
      <c r="G48" s="19">
        <v>281</v>
      </c>
      <c r="H48" s="19">
        <v>158</v>
      </c>
      <c r="I48" s="19">
        <v>123</v>
      </c>
    </row>
    <row r="49" spans="1:9" s="41" customFormat="1" ht="11.25" customHeight="1" x14ac:dyDescent="0.2">
      <c r="A49" s="24"/>
      <c r="B49" s="18" t="s">
        <v>42</v>
      </c>
      <c r="C49" s="19">
        <v>6012</v>
      </c>
      <c r="D49" s="19">
        <v>5120</v>
      </c>
      <c r="E49" s="19">
        <v>2371</v>
      </c>
      <c r="F49" s="19">
        <v>2749</v>
      </c>
      <c r="G49" s="19">
        <v>892</v>
      </c>
      <c r="H49" s="19">
        <v>499</v>
      </c>
      <c r="I49" s="19">
        <v>393</v>
      </c>
    </row>
    <row r="50" spans="1:9" s="41" customFormat="1" ht="11.25" customHeight="1" x14ac:dyDescent="0.2">
      <c r="A50" s="24"/>
      <c r="B50" s="24" t="s">
        <v>43</v>
      </c>
      <c r="C50" s="25">
        <v>13158</v>
      </c>
      <c r="D50" s="25">
        <v>9929</v>
      </c>
      <c r="E50" s="25">
        <v>4463</v>
      </c>
      <c r="F50" s="25">
        <v>5466</v>
      </c>
      <c r="G50" s="25">
        <v>3229</v>
      </c>
      <c r="H50" s="25">
        <v>1743</v>
      </c>
      <c r="I50" s="25">
        <v>1486</v>
      </c>
    </row>
    <row r="51" spans="1:9" s="41" customFormat="1" ht="11.25" customHeight="1" x14ac:dyDescent="0.2">
      <c r="A51" s="247"/>
      <c r="B51" s="247"/>
      <c r="C51" s="247"/>
      <c r="D51" s="247"/>
      <c r="E51" s="247"/>
      <c r="F51" s="247"/>
      <c r="G51" s="247"/>
      <c r="H51" s="247"/>
      <c r="I51" s="247"/>
    </row>
    <row r="52" spans="1:9" s="41" customFormat="1" ht="11.25" customHeight="1" x14ac:dyDescent="0.2">
      <c r="A52" s="243" t="s">
        <v>44</v>
      </c>
      <c r="B52" s="243"/>
      <c r="C52" s="16">
        <v>53026</v>
      </c>
      <c r="D52" s="16">
        <v>41809</v>
      </c>
      <c r="E52" s="16">
        <v>19536</v>
      </c>
      <c r="F52" s="16">
        <v>22273</v>
      </c>
      <c r="G52" s="16">
        <v>11217</v>
      </c>
      <c r="H52" s="16">
        <v>5957</v>
      </c>
      <c r="I52" s="16">
        <v>5260</v>
      </c>
    </row>
    <row r="53" spans="1:9" s="41" customFormat="1" ht="11.25" customHeight="1" x14ac:dyDescent="0.2">
      <c r="A53" s="240" t="s">
        <v>45</v>
      </c>
      <c r="B53" s="240"/>
      <c r="C53" s="19">
        <v>18454</v>
      </c>
      <c r="D53" s="19">
        <v>13452</v>
      </c>
      <c r="E53" s="19">
        <v>6110</v>
      </c>
      <c r="F53" s="19">
        <v>7342</v>
      </c>
      <c r="G53" s="19">
        <v>5002</v>
      </c>
      <c r="H53" s="19">
        <v>2616</v>
      </c>
      <c r="I53" s="19">
        <v>2386</v>
      </c>
    </row>
    <row r="54" spans="1:9" s="41" customFormat="1" ht="11.25" customHeight="1" x14ac:dyDescent="0.2">
      <c r="A54" s="240" t="s">
        <v>46</v>
      </c>
      <c r="B54" s="240"/>
      <c r="C54" s="19">
        <v>30579</v>
      </c>
      <c r="D54" s="19">
        <v>24740</v>
      </c>
      <c r="E54" s="19">
        <v>11683</v>
      </c>
      <c r="F54" s="19">
        <v>13057</v>
      </c>
      <c r="G54" s="19">
        <v>5839</v>
      </c>
      <c r="H54" s="19">
        <v>3124</v>
      </c>
      <c r="I54" s="19">
        <v>2715</v>
      </c>
    </row>
    <row r="55" spans="1:9" s="41" customFormat="1" ht="11.25" customHeight="1" x14ac:dyDescent="0.2">
      <c r="A55" s="242" t="s">
        <v>47</v>
      </c>
      <c r="B55" s="242"/>
      <c r="C55" s="25">
        <v>3993</v>
      </c>
      <c r="D55" s="25">
        <v>3617</v>
      </c>
      <c r="E55" s="25">
        <v>1743</v>
      </c>
      <c r="F55" s="25">
        <v>1874</v>
      </c>
      <c r="G55" s="25">
        <v>376</v>
      </c>
      <c r="H55" s="25">
        <v>217</v>
      </c>
      <c r="I55" s="25">
        <v>159</v>
      </c>
    </row>
    <row r="56" spans="1:9" s="41" customFormat="1" ht="11.25" customHeight="1" x14ac:dyDescent="0.2">
      <c r="A56" s="247"/>
      <c r="B56" s="247"/>
      <c r="C56" s="247"/>
      <c r="D56" s="247"/>
      <c r="E56" s="247"/>
      <c r="F56" s="247"/>
      <c r="G56" s="247"/>
      <c r="H56" s="247"/>
      <c r="I56" s="247"/>
    </row>
    <row r="57" spans="1:9" s="41" customFormat="1" ht="11.25" customHeight="1" x14ac:dyDescent="0.2">
      <c r="A57" s="243" t="s">
        <v>48</v>
      </c>
      <c r="B57" s="243"/>
      <c r="C57" s="16">
        <v>48188</v>
      </c>
      <c r="D57" s="16">
        <v>37971</v>
      </c>
      <c r="E57" s="16">
        <v>17694</v>
      </c>
      <c r="F57" s="16">
        <v>20277</v>
      </c>
      <c r="G57" s="16">
        <v>10217</v>
      </c>
      <c r="H57" s="16">
        <v>5408</v>
      </c>
      <c r="I57" s="16">
        <v>4809</v>
      </c>
    </row>
    <row r="58" spans="1:9" s="41" customFormat="1" ht="11.25" customHeight="1" x14ac:dyDescent="0.2">
      <c r="A58" s="240" t="s">
        <v>240</v>
      </c>
      <c r="B58" s="240"/>
      <c r="C58" s="19">
        <v>1126</v>
      </c>
      <c r="D58" s="19">
        <v>983</v>
      </c>
      <c r="E58" s="53">
        <v>450</v>
      </c>
      <c r="F58" s="53">
        <v>533</v>
      </c>
      <c r="G58" s="19">
        <v>143</v>
      </c>
      <c r="H58" s="53">
        <v>77</v>
      </c>
      <c r="I58" s="53">
        <v>66</v>
      </c>
    </row>
    <row r="59" spans="1:9" s="41" customFormat="1" ht="11.25" customHeight="1" x14ac:dyDescent="0.2">
      <c r="A59" s="240" t="s">
        <v>49</v>
      </c>
      <c r="B59" s="240"/>
      <c r="C59" s="19">
        <v>3449</v>
      </c>
      <c r="D59" s="19">
        <v>2764</v>
      </c>
      <c r="E59" s="53">
        <v>1290</v>
      </c>
      <c r="F59" s="53">
        <v>1474</v>
      </c>
      <c r="G59" s="19">
        <v>685</v>
      </c>
      <c r="H59" s="53">
        <v>369</v>
      </c>
      <c r="I59" s="53">
        <v>316</v>
      </c>
    </row>
    <row r="60" spans="1:9" s="41" customFormat="1" ht="11.25" customHeight="1" x14ac:dyDescent="0.2">
      <c r="A60" s="240" t="s">
        <v>50</v>
      </c>
      <c r="B60" s="240"/>
      <c r="C60" s="19">
        <v>639</v>
      </c>
      <c r="D60" s="19">
        <v>578</v>
      </c>
      <c r="E60" s="53">
        <v>282</v>
      </c>
      <c r="F60" s="53">
        <v>296</v>
      </c>
      <c r="G60" s="19">
        <v>61</v>
      </c>
      <c r="H60" s="53">
        <v>35</v>
      </c>
      <c r="I60" s="53">
        <v>26</v>
      </c>
    </row>
    <row r="61" spans="1:9" s="41" customFormat="1" ht="11.25" customHeight="1" x14ac:dyDescent="0.2">
      <c r="A61" s="240" t="s">
        <v>241</v>
      </c>
      <c r="B61" s="240"/>
      <c r="C61" s="19">
        <v>184</v>
      </c>
      <c r="D61" s="19">
        <v>170</v>
      </c>
      <c r="E61" s="53">
        <v>84</v>
      </c>
      <c r="F61" s="53">
        <v>86</v>
      </c>
      <c r="G61" s="19">
        <v>14</v>
      </c>
      <c r="H61" s="53">
        <v>8</v>
      </c>
      <c r="I61" s="53">
        <v>6</v>
      </c>
    </row>
    <row r="62" spans="1:9" s="41" customFormat="1" ht="11.25" customHeight="1" x14ac:dyDescent="0.2">
      <c r="A62" s="240" t="s">
        <v>242</v>
      </c>
      <c r="B62" s="240"/>
      <c r="C62" s="19">
        <v>199</v>
      </c>
      <c r="D62" s="19">
        <v>179</v>
      </c>
      <c r="E62" s="53">
        <v>86</v>
      </c>
      <c r="F62" s="53">
        <v>93</v>
      </c>
      <c r="G62" s="19">
        <v>20</v>
      </c>
      <c r="H62" s="53">
        <v>10</v>
      </c>
      <c r="I62" s="53">
        <v>10</v>
      </c>
    </row>
    <row r="63" spans="1:9" s="41" customFormat="1" ht="11.25" customHeight="1" x14ac:dyDescent="0.2">
      <c r="A63" s="298" t="s">
        <v>243</v>
      </c>
      <c r="B63" s="298"/>
      <c r="C63" s="19">
        <v>325</v>
      </c>
      <c r="D63" s="19">
        <v>303</v>
      </c>
      <c r="E63" s="53">
        <v>154</v>
      </c>
      <c r="F63" s="53">
        <v>149</v>
      </c>
      <c r="G63" s="19">
        <v>22</v>
      </c>
      <c r="H63" s="53">
        <v>12</v>
      </c>
      <c r="I63" s="53">
        <v>10</v>
      </c>
    </row>
    <row r="64" spans="1:9" s="41" customFormat="1" ht="11.25" customHeight="1" x14ac:dyDescent="0.2">
      <c r="A64" s="240" t="s">
        <v>244</v>
      </c>
      <c r="B64" s="240"/>
      <c r="C64" s="19">
        <v>768</v>
      </c>
      <c r="D64" s="19">
        <v>601</v>
      </c>
      <c r="E64" s="53">
        <v>284</v>
      </c>
      <c r="F64" s="53">
        <v>317</v>
      </c>
      <c r="G64" s="19">
        <v>167</v>
      </c>
      <c r="H64" s="53">
        <v>88</v>
      </c>
      <c r="I64" s="53">
        <v>79</v>
      </c>
    </row>
    <row r="65" spans="1:9" s="41" customFormat="1" ht="11.25" customHeight="1" x14ac:dyDescent="0.2">
      <c r="A65" s="240" t="s">
        <v>52</v>
      </c>
      <c r="B65" s="240"/>
      <c r="C65" s="19">
        <v>2087</v>
      </c>
      <c r="D65" s="19">
        <v>1870</v>
      </c>
      <c r="E65" s="53">
        <v>891</v>
      </c>
      <c r="F65" s="53">
        <v>979</v>
      </c>
      <c r="G65" s="19">
        <v>217</v>
      </c>
      <c r="H65" s="53">
        <v>128</v>
      </c>
      <c r="I65" s="53">
        <v>89</v>
      </c>
    </row>
    <row r="66" spans="1:9" s="41" customFormat="1" ht="11.25" customHeight="1" x14ac:dyDescent="0.2">
      <c r="A66" s="240" t="s">
        <v>53</v>
      </c>
      <c r="B66" s="240"/>
      <c r="C66" s="19">
        <v>7792</v>
      </c>
      <c r="D66" s="19">
        <v>5044</v>
      </c>
      <c r="E66" s="53">
        <v>2217</v>
      </c>
      <c r="F66" s="53">
        <v>2827</v>
      </c>
      <c r="G66" s="19">
        <v>2748</v>
      </c>
      <c r="H66" s="53">
        <v>1417</v>
      </c>
      <c r="I66" s="53">
        <v>1331</v>
      </c>
    </row>
    <row r="67" spans="1:9" s="41" customFormat="1" ht="11.25" customHeight="1" x14ac:dyDescent="0.2">
      <c r="A67" s="240" t="s">
        <v>54</v>
      </c>
      <c r="B67" s="240"/>
      <c r="C67" s="19">
        <v>2616</v>
      </c>
      <c r="D67" s="19">
        <v>2148</v>
      </c>
      <c r="E67" s="53">
        <v>990</v>
      </c>
      <c r="F67" s="53">
        <v>1158</v>
      </c>
      <c r="G67" s="19">
        <v>468</v>
      </c>
      <c r="H67" s="53">
        <v>276</v>
      </c>
      <c r="I67" s="53">
        <v>192</v>
      </c>
    </row>
    <row r="68" spans="1:9" s="41" customFormat="1" ht="11.25" customHeight="1" x14ac:dyDescent="0.2">
      <c r="A68" s="240" t="s">
        <v>245</v>
      </c>
      <c r="B68" s="240"/>
      <c r="C68" s="19">
        <v>920</v>
      </c>
      <c r="D68" s="19">
        <v>778</v>
      </c>
      <c r="E68" s="53">
        <v>367</v>
      </c>
      <c r="F68" s="53">
        <v>411</v>
      </c>
      <c r="G68" s="19">
        <v>142</v>
      </c>
      <c r="H68" s="53">
        <v>72</v>
      </c>
      <c r="I68" s="53">
        <v>70</v>
      </c>
    </row>
    <row r="69" spans="1:9" s="41" customFormat="1" ht="11.25" customHeight="1" x14ac:dyDescent="0.2">
      <c r="A69" s="240" t="s">
        <v>55</v>
      </c>
      <c r="B69" s="240"/>
      <c r="C69" s="19">
        <v>1620</v>
      </c>
      <c r="D69" s="19">
        <v>1398</v>
      </c>
      <c r="E69" s="53">
        <v>662</v>
      </c>
      <c r="F69" s="53">
        <v>736</v>
      </c>
      <c r="G69" s="19">
        <v>222</v>
      </c>
      <c r="H69" s="53">
        <v>126</v>
      </c>
      <c r="I69" s="53">
        <v>96</v>
      </c>
    </row>
    <row r="70" spans="1:9" s="41" customFormat="1" ht="11.25" customHeight="1" x14ac:dyDescent="0.2">
      <c r="A70" s="240" t="s">
        <v>56</v>
      </c>
      <c r="B70" s="240"/>
      <c r="C70" s="19">
        <v>6788</v>
      </c>
      <c r="D70" s="19">
        <v>5201</v>
      </c>
      <c r="E70" s="53">
        <v>2397</v>
      </c>
      <c r="F70" s="53">
        <v>2804</v>
      </c>
      <c r="G70" s="19">
        <v>1587</v>
      </c>
      <c r="H70" s="53">
        <v>794</v>
      </c>
      <c r="I70" s="53">
        <v>793</v>
      </c>
    </row>
    <row r="71" spans="1:9" s="41" customFormat="1" ht="11.25" customHeight="1" x14ac:dyDescent="0.2">
      <c r="A71" s="240" t="s">
        <v>57</v>
      </c>
      <c r="B71" s="240"/>
      <c r="C71" s="19">
        <v>330</v>
      </c>
      <c r="D71" s="19">
        <v>310</v>
      </c>
      <c r="E71" s="53">
        <v>147</v>
      </c>
      <c r="F71" s="53">
        <v>163</v>
      </c>
      <c r="G71" s="19">
        <v>20</v>
      </c>
      <c r="H71" s="53">
        <v>14</v>
      </c>
      <c r="I71" s="53">
        <v>6</v>
      </c>
    </row>
    <row r="72" spans="1:9" s="41" customFormat="1" ht="11.25" customHeight="1" x14ac:dyDescent="0.2">
      <c r="A72" s="240" t="s">
        <v>58</v>
      </c>
      <c r="B72" s="240"/>
      <c r="C72" s="19">
        <v>4329</v>
      </c>
      <c r="D72" s="19">
        <v>3410</v>
      </c>
      <c r="E72" s="53">
        <v>1570</v>
      </c>
      <c r="F72" s="53">
        <v>1840</v>
      </c>
      <c r="G72" s="19">
        <v>919</v>
      </c>
      <c r="H72" s="53">
        <v>488</v>
      </c>
      <c r="I72" s="53">
        <v>431</v>
      </c>
    </row>
    <row r="73" spans="1:9" s="41" customFormat="1" ht="11.25" customHeight="1" x14ac:dyDescent="0.2">
      <c r="A73" s="240" t="s">
        <v>246</v>
      </c>
      <c r="B73" s="240"/>
      <c r="C73" s="19">
        <v>690</v>
      </c>
      <c r="D73" s="19">
        <v>625</v>
      </c>
      <c r="E73" s="53">
        <v>294</v>
      </c>
      <c r="F73" s="53">
        <v>331</v>
      </c>
      <c r="G73" s="19">
        <v>65</v>
      </c>
      <c r="H73" s="53">
        <v>36</v>
      </c>
      <c r="I73" s="53">
        <v>29</v>
      </c>
    </row>
    <row r="74" spans="1:9" s="41" customFormat="1" ht="11.25" customHeight="1" x14ac:dyDescent="0.2">
      <c r="A74" s="240" t="s">
        <v>247</v>
      </c>
      <c r="B74" s="240"/>
      <c r="C74" s="19">
        <v>214</v>
      </c>
      <c r="D74" s="19">
        <v>204</v>
      </c>
      <c r="E74" s="53">
        <v>99</v>
      </c>
      <c r="F74" s="53">
        <v>105</v>
      </c>
      <c r="G74" s="19">
        <v>10</v>
      </c>
      <c r="H74" s="53">
        <v>7</v>
      </c>
      <c r="I74" s="53">
        <v>3</v>
      </c>
    </row>
    <row r="75" spans="1:9" s="41" customFormat="1" ht="11.25" customHeight="1" x14ac:dyDescent="0.2">
      <c r="A75" s="240" t="s">
        <v>59</v>
      </c>
      <c r="B75" s="240"/>
      <c r="C75" s="19">
        <v>2423</v>
      </c>
      <c r="D75" s="19">
        <v>2039</v>
      </c>
      <c r="E75" s="53">
        <v>960</v>
      </c>
      <c r="F75" s="53">
        <v>1079</v>
      </c>
      <c r="G75" s="19">
        <v>384</v>
      </c>
      <c r="H75" s="53">
        <v>204</v>
      </c>
      <c r="I75" s="53">
        <v>180</v>
      </c>
    </row>
    <row r="76" spans="1:9" s="41" customFormat="1" ht="11.25" customHeight="1" x14ac:dyDescent="0.2">
      <c r="A76" s="240" t="s">
        <v>248</v>
      </c>
      <c r="B76" s="240"/>
      <c r="C76" s="19">
        <v>1453</v>
      </c>
      <c r="D76" s="19">
        <v>1218</v>
      </c>
      <c r="E76" s="53">
        <v>576</v>
      </c>
      <c r="F76" s="53">
        <v>642</v>
      </c>
      <c r="G76" s="19">
        <v>235</v>
      </c>
      <c r="H76" s="53">
        <v>127</v>
      </c>
      <c r="I76" s="53">
        <v>108</v>
      </c>
    </row>
    <row r="77" spans="1:9" s="41" customFormat="1" ht="11.25" customHeight="1" x14ac:dyDescent="0.2">
      <c r="A77" s="240" t="s">
        <v>60</v>
      </c>
      <c r="B77" s="240"/>
      <c r="C77" s="19">
        <v>2494</v>
      </c>
      <c r="D77" s="19">
        <v>2082</v>
      </c>
      <c r="E77" s="53">
        <v>1018</v>
      </c>
      <c r="F77" s="53">
        <v>1064</v>
      </c>
      <c r="G77" s="19">
        <v>412</v>
      </c>
      <c r="H77" s="53">
        <v>205</v>
      </c>
      <c r="I77" s="53">
        <v>207</v>
      </c>
    </row>
    <row r="78" spans="1:9" s="41" customFormat="1" ht="11.25" customHeight="1" x14ac:dyDescent="0.2">
      <c r="A78" s="240" t="s">
        <v>249</v>
      </c>
      <c r="B78" s="240"/>
      <c r="C78" s="19">
        <v>294</v>
      </c>
      <c r="D78" s="19">
        <v>266</v>
      </c>
      <c r="E78" s="53">
        <v>135</v>
      </c>
      <c r="F78" s="53">
        <v>131</v>
      </c>
      <c r="G78" s="19">
        <v>28</v>
      </c>
      <c r="H78" s="53">
        <v>16</v>
      </c>
      <c r="I78" s="53">
        <v>12</v>
      </c>
    </row>
    <row r="79" spans="1:9" s="41" customFormat="1" ht="11.25" customHeight="1" x14ac:dyDescent="0.2">
      <c r="A79" s="240" t="s">
        <v>61</v>
      </c>
      <c r="B79" s="240"/>
      <c r="C79" s="19">
        <v>4123</v>
      </c>
      <c r="D79" s="19">
        <v>3154</v>
      </c>
      <c r="E79" s="53">
        <v>1497</v>
      </c>
      <c r="F79" s="53">
        <v>1657</v>
      </c>
      <c r="G79" s="19">
        <v>969</v>
      </c>
      <c r="H79" s="53">
        <v>541</v>
      </c>
      <c r="I79" s="53">
        <v>428</v>
      </c>
    </row>
    <row r="80" spans="1:9" s="41" customFormat="1" ht="11.25" customHeight="1" x14ac:dyDescent="0.2">
      <c r="A80" s="240" t="s">
        <v>250</v>
      </c>
      <c r="B80" s="240"/>
      <c r="C80" s="19">
        <v>441</v>
      </c>
      <c r="D80" s="19">
        <v>412</v>
      </c>
      <c r="E80" s="53">
        <v>211</v>
      </c>
      <c r="F80" s="53">
        <v>201</v>
      </c>
      <c r="G80" s="19">
        <v>29</v>
      </c>
      <c r="H80" s="53">
        <v>16</v>
      </c>
      <c r="I80" s="53">
        <v>13</v>
      </c>
    </row>
    <row r="81" spans="1:9" s="41" customFormat="1" ht="11.25" customHeight="1" x14ac:dyDescent="0.2">
      <c r="A81" s="242" t="s">
        <v>62</v>
      </c>
      <c r="B81" s="242"/>
      <c r="C81" s="25">
        <v>2884</v>
      </c>
      <c r="D81" s="25">
        <v>2234</v>
      </c>
      <c r="E81" s="54">
        <v>1033</v>
      </c>
      <c r="F81" s="54">
        <v>1201</v>
      </c>
      <c r="G81" s="25">
        <v>650</v>
      </c>
      <c r="H81" s="54">
        <v>342</v>
      </c>
      <c r="I81" s="54">
        <v>308</v>
      </c>
    </row>
    <row r="82" spans="1:9" s="41" customFormat="1" ht="11.25" customHeight="1" x14ac:dyDescent="0.2">
      <c r="A82" s="247"/>
      <c r="B82" s="247"/>
      <c r="C82" s="247"/>
      <c r="D82" s="247"/>
      <c r="E82" s="247"/>
      <c r="F82" s="247"/>
      <c r="G82" s="247"/>
      <c r="H82" s="247"/>
      <c r="I82" s="247"/>
    </row>
    <row r="83" spans="1:9" s="41" customFormat="1" ht="11.25" customHeight="1" x14ac:dyDescent="0.2">
      <c r="A83" s="243" t="s">
        <v>63</v>
      </c>
      <c r="B83" s="243"/>
      <c r="C83" s="16">
        <v>138480</v>
      </c>
      <c r="D83" s="16">
        <v>100310</v>
      </c>
      <c r="E83" s="16">
        <v>45761</v>
      </c>
      <c r="F83" s="16">
        <v>54549</v>
      </c>
      <c r="G83" s="16">
        <v>38170</v>
      </c>
      <c r="H83" s="16">
        <v>20216</v>
      </c>
      <c r="I83" s="16">
        <v>17954</v>
      </c>
    </row>
    <row r="84" spans="1:9" s="41" customFormat="1" ht="11.25" customHeight="1" x14ac:dyDescent="0.2">
      <c r="A84" s="240" t="s">
        <v>64</v>
      </c>
      <c r="B84" s="240"/>
      <c r="C84" s="19">
        <v>3876</v>
      </c>
      <c r="D84" s="19">
        <v>2729</v>
      </c>
      <c r="E84" s="53">
        <v>1217</v>
      </c>
      <c r="F84" s="53">
        <v>1512</v>
      </c>
      <c r="G84" s="19">
        <v>1147</v>
      </c>
      <c r="H84" s="53">
        <v>613</v>
      </c>
      <c r="I84" s="53">
        <v>534</v>
      </c>
    </row>
    <row r="85" spans="1:9" s="41" customFormat="1" ht="11.25" customHeight="1" x14ac:dyDescent="0.2">
      <c r="A85" s="240" t="s">
        <v>65</v>
      </c>
      <c r="B85" s="240"/>
      <c r="C85" s="19">
        <v>1275</v>
      </c>
      <c r="D85" s="19">
        <v>1191</v>
      </c>
      <c r="E85" s="53">
        <v>548</v>
      </c>
      <c r="F85" s="53">
        <v>643</v>
      </c>
      <c r="G85" s="19">
        <v>84</v>
      </c>
      <c r="H85" s="53">
        <v>54</v>
      </c>
      <c r="I85" s="53">
        <v>30</v>
      </c>
    </row>
    <row r="86" spans="1:9" s="41" customFormat="1" ht="11.25" customHeight="1" x14ac:dyDescent="0.2">
      <c r="A86" s="240" t="s">
        <v>66</v>
      </c>
      <c r="B86" s="240"/>
      <c r="C86" s="19">
        <v>326</v>
      </c>
      <c r="D86" s="19">
        <v>284</v>
      </c>
      <c r="E86" s="53">
        <v>138</v>
      </c>
      <c r="F86" s="53">
        <v>146</v>
      </c>
      <c r="G86" s="19">
        <v>42</v>
      </c>
      <c r="H86" s="53">
        <v>22</v>
      </c>
      <c r="I86" s="53">
        <v>20</v>
      </c>
    </row>
    <row r="87" spans="1:9" s="41" customFormat="1" ht="11.25" customHeight="1" x14ac:dyDescent="0.2">
      <c r="A87" s="240" t="s">
        <v>67</v>
      </c>
      <c r="B87" s="240"/>
      <c r="C87" s="19">
        <v>985</v>
      </c>
      <c r="D87" s="19">
        <v>869</v>
      </c>
      <c r="E87" s="53">
        <v>421</v>
      </c>
      <c r="F87" s="53">
        <v>448</v>
      </c>
      <c r="G87" s="19">
        <v>116</v>
      </c>
      <c r="H87" s="53">
        <v>61</v>
      </c>
      <c r="I87" s="53">
        <v>55</v>
      </c>
    </row>
    <row r="88" spans="1:9" s="41" customFormat="1" ht="11.25" customHeight="1" x14ac:dyDescent="0.2">
      <c r="A88" s="240" t="s">
        <v>68</v>
      </c>
      <c r="B88" s="240"/>
      <c r="C88" s="19">
        <v>311</v>
      </c>
      <c r="D88" s="19">
        <v>277</v>
      </c>
      <c r="E88" s="53">
        <v>138</v>
      </c>
      <c r="F88" s="53">
        <v>139</v>
      </c>
      <c r="G88" s="19">
        <v>34</v>
      </c>
      <c r="H88" s="53">
        <v>23</v>
      </c>
      <c r="I88" s="53">
        <v>11</v>
      </c>
    </row>
    <row r="89" spans="1:9" s="41" customFormat="1" ht="11.25" customHeight="1" x14ac:dyDescent="0.2">
      <c r="A89" s="240" t="s">
        <v>257</v>
      </c>
      <c r="B89" s="240"/>
      <c r="C89" s="19">
        <v>1826</v>
      </c>
      <c r="D89" s="19">
        <v>1286</v>
      </c>
      <c r="E89" s="53">
        <v>612</v>
      </c>
      <c r="F89" s="53">
        <v>674</v>
      </c>
      <c r="G89" s="19">
        <v>540</v>
      </c>
      <c r="H89" s="53">
        <v>307</v>
      </c>
      <c r="I89" s="53">
        <v>233</v>
      </c>
    </row>
    <row r="90" spans="1:9" s="41" customFormat="1" ht="11.25" customHeight="1" x14ac:dyDescent="0.2">
      <c r="A90" s="240" t="s">
        <v>69</v>
      </c>
      <c r="B90" s="240"/>
      <c r="C90" s="19">
        <v>1370</v>
      </c>
      <c r="D90" s="19">
        <v>1112</v>
      </c>
      <c r="E90" s="53">
        <v>524</v>
      </c>
      <c r="F90" s="53">
        <v>588</v>
      </c>
      <c r="G90" s="19">
        <v>258</v>
      </c>
      <c r="H90" s="53">
        <v>137</v>
      </c>
      <c r="I90" s="53">
        <v>121</v>
      </c>
    </row>
    <row r="91" spans="1:9" s="41" customFormat="1" ht="11.25" customHeight="1" x14ac:dyDescent="0.2">
      <c r="A91" s="240" t="s">
        <v>70</v>
      </c>
      <c r="B91" s="240"/>
      <c r="C91" s="19">
        <v>625</v>
      </c>
      <c r="D91" s="19">
        <v>565</v>
      </c>
      <c r="E91" s="53">
        <v>265</v>
      </c>
      <c r="F91" s="53">
        <v>300</v>
      </c>
      <c r="G91" s="19">
        <v>60</v>
      </c>
      <c r="H91" s="53">
        <v>35</v>
      </c>
      <c r="I91" s="53">
        <v>25</v>
      </c>
    </row>
    <row r="92" spans="1:9" s="41" customFormat="1" ht="11.25" customHeight="1" x14ac:dyDescent="0.2">
      <c r="A92" s="240" t="s">
        <v>258</v>
      </c>
      <c r="B92" s="240"/>
      <c r="C92" s="19">
        <v>324</v>
      </c>
      <c r="D92" s="19">
        <v>309</v>
      </c>
      <c r="E92" s="53">
        <v>153</v>
      </c>
      <c r="F92" s="53">
        <v>156</v>
      </c>
      <c r="G92" s="19">
        <v>15</v>
      </c>
      <c r="H92" s="53">
        <v>8</v>
      </c>
      <c r="I92" s="53">
        <v>7</v>
      </c>
    </row>
    <row r="93" spans="1:9" s="41" customFormat="1" ht="11.25" customHeight="1" x14ac:dyDescent="0.2">
      <c r="A93" s="240" t="s">
        <v>71</v>
      </c>
      <c r="B93" s="240"/>
      <c r="C93" s="19">
        <v>2317</v>
      </c>
      <c r="D93" s="19">
        <v>1880</v>
      </c>
      <c r="E93" s="53">
        <v>865</v>
      </c>
      <c r="F93" s="53">
        <v>1015</v>
      </c>
      <c r="G93" s="19">
        <v>437</v>
      </c>
      <c r="H93" s="53">
        <v>245</v>
      </c>
      <c r="I93" s="53">
        <v>192</v>
      </c>
    </row>
    <row r="94" spans="1:9" s="41" customFormat="1" ht="11.25" customHeight="1" x14ac:dyDescent="0.2">
      <c r="A94" s="240" t="s">
        <v>72</v>
      </c>
      <c r="B94" s="240"/>
      <c r="C94" s="19">
        <v>617</v>
      </c>
      <c r="D94" s="19">
        <v>504</v>
      </c>
      <c r="E94" s="53">
        <v>237</v>
      </c>
      <c r="F94" s="53">
        <v>267</v>
      </c>
      <c r="G94" s="19">
        <v>113</v>
      </c>
      <c r="H94" s="53">
        <v>62</v>
      </c>
      <c r="I94" s="53">
        <v>51</v>
      </c>
    </row>
    <row r="95" spans="1:9" s="41" customFormat="1" ht="11.25" customHeight="1" x14ac:dyDescent="0.2">
      <c r="A95" s="240" t="s">
        <v>73</v>
      </c>
      <c r="B95" s="240"/>
      <c r="C95" s="19">
        <v>811</v>
      </c>
      <c r="D95" s="19">
        <v>533</v>
      </c>
      <c r="E95" s="53">
        <v>248</v>
      </c>
      <c r="F95" s="53">
        <v>285</v>
      </c>
      <c r="G95" s="19">
        <v>278</v>
      </c>
      <c r="H95" s="53">
        <v>158</v>
      </c>
      <c r="I95" s="53">
        <v>120</v>
      </c>
    </row>
    <row r="96" spans="1:9" s="41" customFormat="1" ht="11.25" customHeight="1" x14ac:dyDescent="0.2">
      <c r="A96" s="240" t="s">
        <v>74</v>
      </c>
      <c r="B96" s="240"/>
      <c r="C96" s="19">
        <v>129</v>
      </c>
      <c r="D96" s="19">
        <v>105</v>
      </c>
      <c r="E96" s="53">
        <v>58</v>
      </c>
      <c r="F96" s="53">
        <v>47</v>
      </c>
      <c r="G96" s="19">
        <v>24</v>
      </c>
      <c r="H96" s="53">
        <v>13</v>
      </c>
      <c r="I96" s="53">
        <v>11</v>
      </c>
    </row>
    <row r="97" spans="1:9" s="41" customFormat="1" ht="11.25" customHeight="1" x14ac:dyDescent="0.2">
      <c r="A97" s="240" t="s">
        <v>75</v>
      </c>
      <c r="B97" s="240"/>
      <c r="C97" s="19">
        <v>456</v>
      </c>
      <c r="D97" s="19">
        <v>406</v>
      </c>
      <c r="E97" s="53">
        <v>201</v>
      </c>
      <c r="F97" s="53">
        <v>205</v>
      </c>
      <c r="G97" s="19">
        <v>50</v>
      </c>
      <c r="H97" s="53">
        <v>28</v>
      </c>
      <c r="I97" s="53">
        <v>22</v>
      </c>
    </row>
    <row r="98" spans="1:9" s="41" customFormat="1" ht="11.25" customHeight="1" x14ac:dyDescent="0.2">
      <c r="A98" s="240" t="s">
        <v>76</v>
      </c>
      <c r="B98" s="240"/>
      <c r="C98" s="19">
        <v>694</v>
      </c>
      <c r="D98" s="19">
        <v>580</v>
      </c>
      <c r="E98" s="53">
        <v>269</v>
      </c>
      <c r="F98" s="53">
        <v>311</v>
      </c>
      <c r="G98" s="19">
        <v>114</v>
      </c>
      <c r="H98" s="53">
        <v>59</v>
      </c>
      <c r="I98" s="53">
        <v>55</v>
      </c>
    </row>
    <row r="99" spans="1:9" s="41" customFormat="1" ht="11.25" customHeight="1" x14ac:dyDescent="0.2">
      <c r="A99" s="240" t="s">
        <v>77</v>
      </c>
      <c r="B99" s="240"/>
      <c r="C99" s="19">
        <v>1383</v>
      </c>
      <c r="D99" s="19">
        <v>1004</v>
      </c>
      <c r="E99" s="53">
        <v>474</v>
      </c>
      <c r="F99" s="53">
        <v>530</v>
      </c>
      <c r="G99" s="19">
        <v>379</v>
      </c>
      <c r="H99" s="53">
        <v>218</v>
      </c>
      <c r="I99" s="53">
        <v>161</v>
      </c>
    </row>
    <row r="100" spans="1:9" s="41" customFormat="1" ht="11.25" customHeight="1" x14ac:dyDescent="0.2">
      <c r="A100" s="240" t="s">
        <v>78</v>
      </c>
      <c r="B100" s="240"/>
      <c r="C100" s="19">
        <v>1907</v>
      </c>
      <c r="D100" s="19">
        <v>1659</v>
      </c>
      <c r="E100" s="53">
        <v>812</v>
      </c>
      <c r="F100" s="53">
        <v>847</v>
      </c>
      <c r="G100" s="19">
        <v>248</v>
      </c>
      <c r="H100" s="53">
        <v>139</v>
      </c>
      <c r="I100" s="53">
        <v>109</v>
      </c>
    </row>
    <row r="101" spans="1:9" s="41" customFormat="1" ht="11.25" customHeight="1" x14ac:dyDescent="0.2">
      <c r="A101" s="240" t="s">
        <v>79</v>
      </c>
      <c r="B101" s="240"/>
      <c r="C101" s="19">
        <v>740</v>
      </c>
      <c r="D101" s="19">
        <v>681</v>
      </c>
      <c r="E101" s="53">
        <v>331</v>
      </c>
      <c r="F101" s="53">
        <v>350</v>
      </c>
      <c r="G101" s="19">
        <v>59</v>
      </c>
      <c r="H101" s="53">
        <v>32</v>
      </c>
      <c r="I101" s="53">
        <v>27</v>
      </c>
    </row>
    <row r="102" spans="1:9" s="41" customFormat="1" ht="11.25" customHeight="1" x14ac:dyDescent="0.2">
      <c r="A102" s="240" t="s">
        <v>80</v>
      </c>
      <c r="B102" s="240"/>
      <c r="C102" s="19">
        <v>1848</v>
      </c>
      <c r="D102" s="19">
        <v>1518</v>
      </c>
      <c r="E102" s="53">
        <v>700</v>
      </c>
      <c r="F102" s="53">
        <v>818</v>
      </c>
      <c r="G102" s="19">
        <v>330</v>
      </c>
      <c r="H102" s="53">
        <v>189</v>
      </c>
      <c r="I102" s="53">
        <v>141</v>
      </c>
    </row>
    <row r="103" spans="1:9" s="41" customFormat="1" ht="11.25" customHeight="1" x14ac:dyDescent="0.2">
      <c r="A103" s="240" t="s">
        <v>81</v>
      </c>
      <c r="B103" s="240"/>
      <c r="C103" s="19">
        <v>4683</v>
      </c>
      <c r="D103" s="19">
        <v>4241</v>
      </c>
      <c r="E103" s="53">
        <v>2055</v>
      </c>
      <c r="F103" s="53">
        <v>2186</v>
      </c>
      <c r="G103" s="19">
        <v>442</v>
      </c>
      <c r="H103" s="53">
        <v>237</v>
      </c>
      <c r="I103" s="53">
        <v>205</v>
      </c>
    </row>
    <row r="104" spans="1:9" s="41" customFormat="1" ht="11.25" customHeight="1" x14ac:dyDescent="0.2">
      <c r="A104" s="240" t="s">
        <v>259</v>
      </c>
      <c r="B104" s="240"/>
      <c r="C104" s="19">
        <v>567</v>
      </c>
      <c r="D104" s="19">
        <v>492</v>
      </c>
      <c r="E104" s="53">
        <v>236</v>
      </c>
      <c r="F104" s="53">
        <v>256</v>
      </c>
      <c r="G104" s="19">
        <v>75</v>
      </c>
      <c r="H104" s="53">
        <v>44</v>
      </c>
      <c r="I104" s="53">
        <v>31</v>
      </c>
    </row>
    <row r="105" spans="1:9" s="41" customFormat="1" ht="11.25" customHeight="1" x14ac:dyDescent="0.2">
      <c r="A105" s="240" t="s">
        <v>82</v>
      </c>
      <c r="B105" s="240"/>
      <c r="C105" s="19">
        <v>120</v>
      </c>
      <c r="D105" s="19">
        <v>103</v>
      </c>
      <c r="E105" s="53">
        <v>47</v>
      </c>
      <c r="F105" s="53">
        <v>56</v>
      </c>
      <c r="G105" s="19">
        <v>17</v>
      </c>
      <c r="H105" s="53">
        <v>8</v>
      </c>
      <c r="I105" s="53">
        <v>9</v>
      </c>
    </row>
    <row r="106" spans="1:9" s="41" customFormat="1" ht="11.25" customHeight="1" x14ac:dyDescent="0.2">
      <c r="A106" s="240" t="s">
        <v>83</v>
      </c>
      <c r="B106" s="240"/>
      <c r="C106" s="19">
        <v>771</v>
      </c>
      <c r="D106" s="19">
        <v>616</v>
      </c>
      <c r="E106" s="53">
        <v>280</v>
      </c>
      <c r="F106" s="53">
        <v>336</v>
      </c>
      <c r="G106" s="19">
        <v>155</v>
      </c>
      <c r="H106" s="53">
        <v>81</v>
      </c>
      <c r="I106" s="53">
        <v>74</v>
      </c>
    </row>
    <row r="107" spans="1:9" s="41" customFormat="1" ht="11.25" customHeight="1" x14ac:dyDescent="0.2">
      <c r="A107" s="240" t="s">
        <v>84</v>
      </c>
      <c r="B107" s="240"/>
      <c r="C107" s="19">
        <v>3852</v>
      </c>
      <c r="D107" s="19">
        <v>2850</v>
      </c>
      <c r="E107" s="53">
        <v>1259</v>
      </c>
      <c r="F107" s="53">
        <v>1591</v>
      </c>
      <c r="G107" s="19">
        <v>1002</v>
      </c>
      <c r="H107" s="53">
        <v>532</v>
      </c>
      <c r="I107" s="53">
        <v>470</v>
      </c>
    </row>
    <row r="108" spans="1:9" s="41" customFormat="1" ht="11.25" customHeight="1" x14ac:dyDescent="0.2">
      <c r="A108" s="240" t="s">
        <v>85</v>
      </c>
      <c r="B108" s="240"/>
      <c r="C108" s="19">
        <v>57</v>
      </c>
      <c r="D108" s="19">
        <v>51</v>
      </c>
      <c r="E108" s="53">
        <v>22</v>
      </c>
      <c r="F108" s="53">
        <v>29</v>
      </c>
      <c r="G108" s="19">
        <v>6</v>
      </c>
      <c r="H108" s="53">
        <v>4</v>
      </c>
      <c r="I108" s="53">
        <v>2</v>
      </c>
    </row>
    <row r="109" spans="1:9" s="41" customFormat="1" ht="11.25" customHeight="1" x14ac:dyDescent="0.2">
      <c r="A109" s="240" t="s">
        <v>86</v>
      </c>
      <c r="B109" s="240"/>
      <c r="C109" s="19">
        <v>115</v>
      </c>
      <c r="D109" s="19">
        <v>109</v>
      </c>
      <c r="E109" s="53">
        <v>52</v>
      </c>
      <c r="F109" s="53">
        <v>57</v>
      </c>
      <c r="G109" s="19">
        <v>6</v>
      </c>
      <c r="H109" s="53">
        <v>4</v>
      </c>
      <c r="I109" s="53">
        <v>2</v>
      </c>
    </row>
    <row r="110" spans="1:9" s="41" customFormat="1" ht="11.25" customHeight="1" x14ac:dyDescent="0.2">
      <c r="A110" s="240" t="s">
        <v>87</v>
      </c>
      <c r="B110" s="240"/>
      <c r="C110" s="19">
        <v>4406</v>
      </c>
      <c r="D110" s="19">
        <v>3166</v>
      </c>
      <c r="E110" s="53">
        <v>1455</v>
      </c>
      <c r="F110" s="53">
        <v>1711</v>
      </c>
      <c r="G110" s="19">
        <v>1240</v>
      </c>
      <c r="H110" s="53">
        <v>639</v>
      </c>
      <c r="I110" s="53">
        <v>601</v>
      </c>
    </row>
    <row r="111" spans="1:9" s="41" customFormat="1" ht="11.25" customHeight="1" x14ac:dyDescent="0.2">
      <c r="A111" s="240" t="s">
        <v>88</v>
      </c>
      <c r="B111" s="240"/>
      <c r="C111" s="19">
        <v>1785</v>
      </c>
      <c r="D111" s="19">
        <v>1607</v>
      </c>
      <c r="E111" s="53">
        <v>729</v>
      </c>
      <c r="F111" s="53">
        <v>878</v>
      </c>
      <c r="G111" s="19">
        <v>178</v>
      </c>
      <c r="H111" s="53">
        <v>99</v>
      </c>
      <c r="I111" s="53">
        <v>79</v>
      </c>
    </row>
    <row r="112" spans="1:9" s="41" customFormat="1" ht="11.25" customHeight="1" x14ac:dyDescent="0.2">
      <c r="A112" s="240" t="s">
        <v>260</v>
      </c>
      <c r="B112" s="240"/>
      <c r="C112" s="19">
        <v>136</v>
      </c>
      <c r="D112" s="19">
        <v>128</v>
      </c>
      <c r="E112" s="53">
        <v>66</v>
      </c>
      <c r="F112" s="53">
        <v>62</v>
      </c>
      <c r="G112" s="19">
        <v>8</v>
      </c>
      <c r="H112" s="53">
        <v>4</v>
      </c>
      <c r="I112" s="53">
        <v>4</v>
      </c>
    </row>
    <row r="113" spans="1:9" s="41" customFormat="1" ht="11.25" customHeight="1" x14ac:dyDescent="0.2">
      <c r="A113" s="240" t="s">
        <v>89</v>
      </c>
      <c r="B113" s="240"/>
      <c r="C113" s="19">
        <v>851</v>
      </c>
      <c r="D113" s="19">
        <v>715</v>
      </c>
      <c r="E113" s="53">
        <v>335</v>
      </c>
      <c r="F113" s="53">
        <v>380</v>
      </c>
      <c r="G113" s="19">
        <v>136</v>
      </c>
      <c r="H113" s="53">
        <v>72</v>
      </c>
      <c r="I113" s="53">
        <v>64</v>
      </c>
    </row>
    <row r="114" spans="1:9" s="41" customFormat="1" ht="11.25" customHeight="1" x14ac:dyDescent="0.2">
      <c r="A114" s="240" t="s">
        <v>90</v>
      </c>
      <c r="B114" s="240"/>
      <c r="C114" s="19">
        <v>1266</v>
      </c>
      <c r="D114" s="19">
        <v>1081</v>
      </c>
      <c r="E114" s="53">
        <v>524</v>
      </c>
      <c r="F114" s="53">
        <v>557</v>
      </c>
      <c r="G114" s="19">
        <v>185</v>
      </c>
      <c r="H114" s="53">
        <v>108</v>
      </c>
      <c r="I114" s="53">
        <v>77</v>
      </c>
    </row>
    <row r="115" spans="1:9" s="41" customFormat="1" ht="11.25" customHeight="1" x14ac:dyDescent="0.2">
      <c r="A115" s="240" t="s">
        <v>91</v>
      </c>
      <c r="B115" s="240"/>
      <c r="C115" s="19">
        <v>548</v>
      </c>
      <c r="D115" s="19">
        <v>472</v>
      </c>
      <c r="E115" s="53">
        <v>223</v>
      </c>
      <c r="F115" s="53">
        <v>249</v>
      </c>
      <c r="G115" s="19">
        <v>76</v>
      </c>
      <c r="H115" s="53">
        <v>44</v>
      </c>
      <c r="I115" s="53">
        <v>32</v>
      </c>
    </row>
    <row r="116" spans="1:9" s="41" customFormat="1" ht="11.25" customHeight="1" x14ac:dyDescent="0.2">
      <c r="A116" s="240" t="s">
        <v>92</v>
      </c>
      <c r="B116" s="240"/>
      <c r="C116" s="19">
        <v>445</v>
      </c>
      <c r="D116" s="19">
        <v>289</v>
      </c>
      <c r="E116" s="53">
        <v>126</v>
      </c>
      <c r="F116" s="53">
        <v>163</v>
      </c>
      <c r="G116" s="19">
        <v>156</v>
      </c>
      <c r="H116" s="53">
        <v>93</v>
      </c>
      <c r="I116" s="53">
        <v>63</v>
      </c>
    </row>
    <row r="117" spans="1:9" s="41" customFormat="1" ht="11.25" customHeight="1" x14ac:dyDescent="0.2">
      <c r="A117" s="240" t="s">
        <v>93</v>
      </c>
      <c r="B117" s="240"/>
      <c r="C117" s="19">
        <v>1151</v>
      </c>
      <c r="D117" s="19">
        <v>962</v>
      </c>
      <c r="E117" s="53">
        <v>456</v>
      </c>
      <c r="F117" s="53">
        <v>506</v>
      </c>
      <c r="G117" s="19">
        <v>189</v>
      </c>
      <c r="H117" s="53">
        <v>108</v>
      </c>
      <c r="I117" s="53">
        <v>81</v>
      </c>
    </row>
    <row r="118" spans="1:9" s="41" customFormat="1" ht="11.25" customHeight="1" x14ac:dyDescent="0.2">
      <c r="A118" s="240" t="s">
        <v>261</v>
      </c>
      <c r="B118" s="240"/>
      <c r="C118" s="19">
        <v>73</v>
      </c>
      <c r="D118" s="19">
        <v>66</v>
      </c>
      <c r="E118" s="53">
        <v>30</v>
      </c>
      <c r="F118" s="53">
        <v>36</v>
      </c>
      <c r="G118" s="19">
        <v>7</v>
      </c>
      <c r="H118" s="53">
        <v>5</v>
      </c>
      <c r="I118" s="53">
        <v>2</v>
      </c>
    </row>
    <row r="119" spans="1:9" s="41" customFormat="1" ht="11.25" customHeight="1" x14ac:dyDescent="0.2">
      <c r="A119" s="240" t="s">
        <v>94</v>
      </c>
      <c r="B119" s="240"/>
      <c r="C119" s="19">
        <v>1624</v>
      </c>
      <c r="D119" s="19">
        <v>990</v>
      </c>
      <c r="E119" s="53">
        <v>450</v>
      </c>
      <c r="F119" s="53">
        <v>540</v>
      </c>
      <c r="G119" s="19">
        <v>634</v>
      </c>
      <c r="H119" s="53">
        <v>344</v>
      </c>
      <c r="I119" s="53">
        <v>290</v>
      </c>
    </row>
    <row r="120" spans="1:9" s="41" customFormat="1" ht="11.25" customHeight="1" x14ac:dyDescent="0.2">
      <c r="A120" s="240" t="s">
        <v>262</v>
      </c>
      <c r="B120" s="240"/>
      <c r="C120" s="19">
        <v>887</v>
      </c>
      <c r="D120" s="19">
        <v>784</v>
      </c>
      <c r="E120" s="53">
        <v>387</v>
      </c>
      <c r="F120" s="53">
        <v>397</v>
      </c>
      <c r="G120" s="19">
        <v>103</v>
      </c>
      <c r="H120" s="53">
        <v>52</v>
      </c>
      <c r="I120" s="53">
        <v>51</v>
      </c>
    </row>
    <row r="121" spans="1:9" s="41" customFormat="1" ht="11.25" customHeight="1" x14ac:dyDescent="0.2">
      <c r="A121" s="240" t="s">
        <v>95</v>
      </c>
      <c r="B121" s="240"/>
      <c r="C121" s="19">
        <v>50603</v>
      </c>
      <c r="D121" s="19">
        <v>32248</v>
      </c>
      <c r="E121" s="53">
        <v>14135</v>
      </c>
      <c r="F121" s="53">
        <v>18113</v>
      </c>
      <c r="G121" s="19">
        <v>18355</v>
      </c>
      <c r="H121" s="53">
        <v>9486</v>
      </c>
      <c r="I121" s="53">
        <v>8869</v>
      </c>
    </row>
    <row r="122" spans="1:9" s="41" customFormat="1" ht="11.25" customHeight="1" x14ac:dyDescent="0.2">
      <c r="A122" s="240" t="s">
        <v>96</v>
      </c>
      <c r="B122" s="240"/>
      <c r="C122" s="19">
        <v>1467</v>
      </c>
      <c r="D122" s="19">
        <v>1167</v>
      </c>
      <c r="E122" s="53">
        <v>521</v>
      </c>
      <c r="F122" s="53">
        <v>646</v>
      </c>
      <c r="G122" s="19">
        <v>300</v>
      </c>
      <c r="H122" s="53">
        <v>173</v>
      </c>
      <c r="I122" s="53">
        <v>127</v>
      </c>
    </row>
    <row r="123" spans="1:9" s="41" customFormat="1" ht="11.25" customHeight="1" x14ac:dyDescent="0.2">
      <c r="A123" s="240" t="s">
        <v>97</v>
      </c>
      <c r="B123" s="240"/>
      <c r="C123" s="19">
        <v>1164</v>
      </c>
      <c r="D123" s="19">
        <v>982</v>
      </c>
      <c r="E123" s="53">
        <v>473</v>
      </c>
      <c r="F123" s="53">
        <v>509</v>
      </c>
      <c r="G123" s="19">
        <v>182</v>
      </c>
      <c r="H123" s="53">
        <v>107</v>
      </c>
      <c r="I123" s="53">
        <v>75</v>
      </c>
    </row>
    <row r="124" spans="1:9" s="41" customFormat="1" ht="11.25" customHeight="1" x14ac:dyDescent="0.2">
      <c r="A124" s="240" t="s">
        <v>98</v>
      </c>
      <c r="B124" s="240"/>
      <c r="C124" s="19">
        <v>582</v>
      </c>
      <c r="D124" s="19">
        <v>434</v>
      </c>
      <c r="E124" s="53">
        <v>206</v>
      </c>
      <c r="F124" s="53">
        <v>228</v>
      </c>
      <c r="G124" s="19">
        <v>148</v>
      </c>
      <c r="H124" s="53">
        <v>72</v>
      </c>
      <c r="I124" s="53">
        <v>76</v>
      </c>
    </row>
    <row r="125" spans="1:9" s="41" customFormat="1" ht="11.25" customHeight="1" x14ac:dyDescent="0.2">
      <c r="A125" s="240" t="s">
        <v>99</v>
      </c>
      <c r="B125" s="240"/>
      <c r="C125" s="19">
        <v>5684</v>
      </c>
      <c r="D125" s="19">
        <v>3543</v>
      </c>
      <c r="E125" s="53">
        <v>1530</v>
      </c>
      <c r="F125" s="53">
        <v>2013</v>
      </c>
      <c r="G125" s="19">
        <v>2141</v>
      </c>
      <c r="H125" s="53">
        <v>1081</v>
      </c>
      <c r="I125" s="53">
        <v>1060</v>
      </c>
    </row>
    <row r="126" spans="1:9" s="41" customFormat="1" ht="11.25" customHeight="1" x14ac:dyDescent="0.2">
      <c r="A126" s="240" t="s">
        <v>100</v>
      </c>
      <c r="B126" s="240"/>
      <c r="C126" s="19">
        <v>1256</v>
      </c>
      <c r="D126" s="19">
        <v>960</v>
      </c>
      <c r="E126" s="53">
        <v>463</v>
      </c>
      <c r="F126" s="53">
        <v>497</v>
      </c>
      <c r="G126" s="19">
        <v>296</v>
      </c>
      <c r="H126" s="53">
        <v>168</v>
      </c>
      <c r="I126" s="53">
        <v>128</v>
      </c>
    </row>
    <row r="127" spans="1:9" s="41" customFormat="1" ht="11.25" customHeight="1" x14ac:dyDescent="0.2">
      <c r="A127" s="240" t="s">
        <v>101</v>
      </c>
      <c r="B127" s="240"/>
      <c r="C127" s="19">
        <v>1654</v>
      </c>
      <c r="D127" s="19">
        <v>1106</v>
      </c>
      <c r="E127" s="53">
        <v>504</v>
      </c>
      <c r="F127" s="53">
        <v>602</v>
      </c>
      <c r="G127" s="19">
        <v>548</v>
      </c>
      <c r="H127" s="53">
        <v>294</v>
      </c>
      <c r="I127" s="53">
        <v>254</v>
      </c>
    </row>
    <row r="128" spans="1:9" s="41" customFormat="1" ht="11.25" customHeight="1" x14ac:dyDescent="0.2">
      <c r="A128" s="240" t="s">
        <v>102</v>
      </c>
      <c r="B128" s="240"/>
      <c r="C128" s="19">
        <v>1090</v>
      </c>
      <c r="D128" s="19">
        <v>957</v>
      </c>
      <c r="E128" s="53">
        <v>458</v>
      </c>
      <c r="F128" s="53">
        <v>499</v>
      </c>
      <c r="G128" s="19">
        <v>133</v>
      </c>
      <c r="H128" s="53">
        <v>71</v>
      </c>
      <c r="I128" s="53">
        <v>62</v>
      </c>
    </row>
    <row r="129" spans="1:9" s="41" customFormat="1" ht="11.25" customHeight="1" x14ac:dyDescent="0.2">
      <c r="A129" s="240" t="s">
        <v>103</v>
      </c>
      <c r="B129" s="240"/>
      <c r="C129" s="19">
        <v>283</v>
      </c>
      <c r="D129" s="19">
        <v>249</v>
      </c>
      <c r="E129" s="53">
        <v>121</v>
      </c>
      <c r="F129" s="53">
        <v>128</v>
      </c>
      <c r="G129" s="19">
        <v>34</v>
      </c>
      <c r="H129" s="53">
        <v>18</v>
      </c>
      <c r="I129" s="53">
        <v>16</v>
      </c>
    </row>
    <row r="130" spans="1:9" s="41" customFormat="1" ht="11.25" customHeight="1" x14ac:dyDescent="0.2">
      <c r="A130" s="240" t="s">
        <v>104</v>
      </c>
      <c r="B130" s="240"/>
      <c r="C130" s="19">
        <v>881</v>
      </c>
      <c r="D130" s="19">
        <v>734</v>
      </c>
      <c r="E130" s="53">
        <v>369</v>
      </c>
      <c r="F130" s="53">
        <v>365</v>
      </c>
      <c r="G130" s="19">
        <v>147</v>
      </c>
      <c r="H130" s="53">
        <v>76</v>
      </c>
      <c r="I130" s="53">
        <v>71</v>
      </c>
    </row>
    <row r="131" spans="1:9" s="41" customFormat="1" ht="11.25" customHeight="1" x14ac:dyDescent="0.2">
      <c r="A131" s="240" t="s">
        <v>105</v>
      </c>
      <c r="B131" s="240"/>
      <c r="C131" s="19">
        <v>755</v>
      </c>
      <c r="D131" s="19">
        <v>515</v>
      </c>
      <c r="E131" s="53">
        <v>229</v>
      </c>
      <c r="F131" s="53">
        <v>286</v>
      </c>
      <c r="G131" s="19">
        <v>240</v>
      </c>
      <c r="H131" s="53">
        <v>122</v>
      </c>
      <c r="I131" s="53">
        <v>118</v>
      </c>
    </row>
    <row r="132" spans="1:9" s="41" customFormat="1" ht="11.25" customHeight="1" x14ac:dyDescent="0.2">
      <c r="A132" s="240" t="s">
        <v>106</v>
      </c>
      <c r="B132" s="240"/>
      <c r="C132" s="19">
        <v>846</v>
      </c>
      <c r="D132" s="19">
        <v>683</v>
      </c>
      <c r="E132" s="53">
        <v>295</v>
      </c>
      <c r="F132" s="53">
        <v>388</v>
      </c>
      <c r="G132" s="19">
        <v>163</v>
      </c>
      <c r="H132" s="53">
        <v>91</v>
      </c>
      <c r="I132" s="53">
        <v>72</v>
      </c>
    </row>
    <row r="133" spans="1:9" s="41" customFormat="1" ht="11.25" customHeight="1" x14ac:dyDescent="0.2">
      <c r="A133" s="240" t="s">
        <v>107</v>
      </c>
      <c r="B133" s="240"/>
      <c r="C133" s="19">
        <v>352</v>
      </c>
      <c r="D133" s="19">
        <v>296</v>
      </c>
      <c r="E133" s="53">
        <v>142</v>
      </c>
      <c r="F133" s="53">
        <v>154</v>
      </c>
      <c r="G133" s="19">
        <v>56</v>
      </c>
      <c r="H133" s="53">
        <v>30</v>
      </c>
      <c r="I133" s="53">
        <v>26</v>
      </c>
    </row>
    <row r="134" spans="1:9" s="41" customFormat="1" ht="11.25" customHeight="1" x14ac:dyDescent="0.2">
      <c r="A134" s="240" t="s">
        <v>108</v>
      </c>
      <c r="B134" s="240"/>
      <c r="C134" s="19">
        <v>834</v>
      </c>
      <c r="D134" s="19">
        <v>758</v>
      </c>
      <c r="E134" s="53">
        <v>333</v>
      </c>
      <c r="F134" s="53">
        <v>425</v>
      </c>
      <c r="G134" s="19">
        <v>76</v>
      </c>
      <c r="H134" s="53">
        <v>44</v>
      </c>
      <c r="I134" s="53">
        <v>32</v>
      </c>
    </row>
    <row r="135" spans="1:9" s="41" customFormat="1" ht="11.25" customHeight="1" x14ac:dyDescent="0.2">
      <c r="A135" s="240" t="s">
        <v>109</v>
      </c>
      <c r="B135" s="240"/>
      <c r="C135" s="19">
        <v>1319</v>
      </c>
      <c r="D135" s="19">
        <v>1130</v>
      </c>
      <c r="E135" s="53">
        <v>535</v>
      </c>
      <c r="F135" s="53">
        <v>595</v>
      </c>
      <c r="G135" s="19">
        <v>189</v>
      </c>
      <c r="H135" s="53">
        <v>99</v>
      </c>
      <c r="I135" s="53">
        <v>90</v>
      </c>
    </row>
    <row r="136" spans="1:9" s="41" customFormat="1" ht="11.25" customHeight="1" x14ac:dyDescent="0.2">
      <c r="A136" s="240" t="s">
        <v>110</v>
      </c>
      <c r="B136" s="240"/>
      <c r="C136" s="19">
        <v>3518</v>
      </c>
      <c r="D136" s="19">
        <v>1777</v>
      </c>
      <c r="E136" s="53">
        <v>777</v>
      </c>
      <c r="F136" s="53">
        <v>1000</v>
      </c>
      <c r="G136" s="19">
        <v>1741</v>
      </c>
      <c r="H136" s="53">
        <v>953</v>
      </c>
      <c r="I136" s="53">
        <v>788</v>
      </c>
    </row>
    <row r="137" spans="1:9" s="41" customFormat="1" ht="11.25" customHeight="1" x14ac:dyDescent="0.2">
      <c r="A137" s="240" t="s">
        <v>111</v>
      </c>
      <c r="B137" s="240"/>
      <c r="C137" s="19">
        <v>1633</v>
      </c>
      <c r="D137" s="19">
        <v>1414</v>
      </c>
      <c r="E137" s="53">
        <v>672</v>
      </c>
      <c r="F137" s="53">
        <v>742</v>
      </c>
      <c r="G137" s="19">
        <v>219</v>
      </c>
      <c r="H137" s="53">
        <v>118</v>
      </c>
      <c r="I137" s="53">
        <v>101</v>
      </c>
    </row>
    <row r="138" spans="1:9" s="41" customFormat="1" ht="11.25" customHeight="1" x14ac:dyDescent="0.2">
      <c r="A138" s="240" t="s">
        <v>112</v>
      </c>
      <c r="B138" s="240"/>
      <c r="C138" s="19">
        <v>802</v>
      </c>
      <c r="D138" s="19">
        <v>595</v>
      </c>
      <c r="E138" s="53">
        <v>251</v>
      </c>
      <c r="F138" s="53">
        <v>344</v>
      </c>
      <c r="G138" s="19">
        <v>207</v>
      </c>
      <c r="H138" s="53">
        <v>111</v>
      </c>
      <c r="I138" s="53">
        <v>96</v>
      </c>
    </row>
    <row r="139" spans="1:9" s="41" customFormat="1" ht="11.25" customHeight="1" x14ac:dyDescent="0.2">
      <c r="A139" s="240" t="s">
        <v>113</v>
      </c>
      <c r="B139" s="240"/>
      <c r="C139" s="19">
        <v>1472</v>
      </c>
      <c r="D139" s="19">
        <v>1177</v>
      </c>
      <c r="E139" s="53">
        <v>562</v>
      </c>
      <c r="F139" s="53">
        <v>615</v>
      </c>
      <c r="G139" s="19">
        <v>295</v>
      </c>
      <c r="H139" s="53">
        <v>158</v>
      </c>
      <c r="I139" s="53">
        <v>137</v>
      </c>
    </row>
    <row r="140" spans="1:9" s="41" customFormat="1" ht="11.25" customHeight="1" x14ac:dyDescent="0.2">
      <c r="A140" s="240" t="s">
        <v>114</v>
      </c>
      <c r="B140" s="240"/>
      <c r="C140" s="19">
        <v>1281</v>
      </c>
      <c r="D140" s="19">
        <v>1047</v>
      </c>
      <c r="E140" s="53">
        <v>460</v>
      </c>
      <c r="F140" s="53">
        <v>587</v>
      </c>
      <c r="G140" s="19">
        <v>234</v>
      </c>
      <c r="H140" s="53">
        <v>134</v>
      </c>
      <c r="I140" s="53">
        <v>100</v>
      </c>
    </row>
    <row r="141" spans="1:9" s="41" customFormat="1" ht="11.25" customHeight="1" x14ac:dyDescent="0.2">
      <c r="A141" s="240" t="s">
        <v>115</v>
      </c>
      <c r="B141" s="240"/>
      <c r="C141" s="19">
        <v>1541</v>
      </c>
      <c r="D141" s="19">
        <v>1225</v>
      </c>
      <c r="E141" s="53">
        <v>597</v>
      </c>
      <c r="F141" s="53">
        <v>628</v>
      </c>
      <c r="G141" s="19">
        <v>316</v>
      </c>
      <c r="H141" s="53">
        <v>170</v>
      </c>
      <c r="I141" s="53">
        <v>146</v>
      </c>
    </row>
    <row r="142" spans="1:9" s="41" customFormat="1" ht="11.25" customHeight="1" x14ac:dyDescent="0.2">
      <c r="A142" s="240" t="s">
        <v>116</v>
      </c>
      <c r="B142" s="240"/>
      <c r="C142" s="19">
        <v>748</v>
      </c>
      <c r="D142" s="19">
        <v>636</v>
      </c>
      <c r="E142" s="53">
        <v>303</v>
      </c>
      <c r="F142" s="53">
        <v>333</v>
      </c>
      <c r="G142" s="19">
        <v>112</v>
      </c>
      <c r="H142" s="53">
        <v>62</v>
      </c>
      <c r="I142" s="53">
        <v>50</v>
      </c>
    </row>
    <row r="143" spans="1:9" s="41" customFormat="1" ht="11.25" customHeight="1" x14ac:dyDescent="0.2">
      <c r="A143" s="240" t="s">
        <v>117</v>
      </c>
      <c r="B143" s="240"/>
      <c r="C143" s="19">
        <v>2027</v>
      </c>
      <c r="D143" s="19">
        <v>1447</v>
      </c>
      <c r="E143" s="53">
        <v>661</v>
      </c>
      <c r="F143" s="53">
        <v>786</v>
      </c>
      <c r="G143" s="19">
        <v>580</v>
      </c>
      <c r="H143" s="53">
        <v>317</v>
      </c>
      <c r="I143" s="53">
        <v>263</v>
      </c>
    </row>
    <row r="144" spans="1:9" s="41" customFormat="1" ht="11.25" customHeight="1" x14ac:dyDescent="0.2">
      <c r="A144" s="240" t="s">
        <v>118</v>
      </c>
      <c r="B144" s="240"/>
      <c r="C144" s="19">
        <v>681</v>
      </c>
      <c r="D144" s="19">
        <v>552</v>
      </c>
      <c r="E144" s="53">
        <v>248</v>
      </c>
      <c r="F144" s="53">
        <v>304</v>
      </c>
      <c r="G144" s="19">
        <v>129</v>
      </c>
      <c r="H144" s="53">
        <v>71</v>
      </c>
      <c r="I144" s="53">
        <v>58</v>
      </c>
    </row>
    <row r="145" spans="1:9" s="41" customFormat="1" ht="11.25" customHeight="1" x14ac:dyDescent="0.2">
      <c r="A145" s="240" t="s">
        <v>119</v>
      </c>
      <c r="B145" s="240"/>
      <c r="C145" s="19">
        <v>526</v>
      </c>
      <c r="D145" s="19">
        <v>396</v>
      </c>
      <c r="E145" s="53">
        <v>201</v>
      </c>
      <c r="F145" s="53">
        <v>195</v>
      </c>
      <c r="G145" s="19">
        <v>130</v>
      </c>
      <c r="H145" s="53">
        <v>91</v>
      </c>
      <c r="I145" s="53">
        <v>39</v>
      </c>
    </row>
    <row r="146" spans="1:9" s="41" customFormat="1" ht="11.25" customHeight="1" x14ac:dyDescent="0.2">
      <c r="A146" s="240" t="s">
        <v>120</v>
      </c>
      <c r="B146" s="240"/>
      <c r="C146" s="19">
        <v>1828</v>
      </c>
      <c r="D146" s="19">
        <v>1669</v>
      </c>
      <c r="E146" s="53">
        <v>783</v>
      </c>
      <c r="F146" s="53">
        <v>886</v>
      </c>
      <c r="G146" s="19">
        <v>159</v>
      </c>
      <c r="H146" s="53">
        <v>93</v>
      </c>
      <c r="I146" s="53">
        <v>66</v>
      </c>
    </row>
    <row r="147" spans="1:9" s="41" customFormat="1" ht="11.25" customHeight="1" x14ac:dyDescent="0.2">
      <c r="A147" s="240" t="s">
        <v>121</v>
      </c>
      <c r="B147" s="240"/>
      <c r="C147" s="19">
        <v>1707</v>
      </c>
      <c r="D147" s="19">
        <v>1173</v>
      </c>
      <c r="E147" s="53">
        <v>537</v>
      </c>
      <c r="F147" s="53">
        <v>636</v>
      </c>
      <c r="G147" s="19">
        <v>534</v>
      </c>
      <c r="H147" s="53">
        <v>261</v>
      </c>
      <c r="I147" s="53">
        <v>273</v>
      </c>
    </row>
    <row r="148" spans="1:9" s="41" customFormat="1" ht="11.25" customHeight="1" x14ac:dyDescent="0.2">
      <c r="A148" s="240" t="s">
        <v>122</v>
      </c>
      <c r="B148" s="240"/>
      <c r="C148" s="19">
        <v>2938</v>
      </c>
      <c r="D148" s="19">
        <v>2124</v>
      </c>
      <c r="E148" s="53">
        <v>990</v>
      </c>
      <c r="F148" s="53">
        <v>1134</v>
      </c>
      <c r="G148" s="19">
        <v>814</v>
      </c>
      <c r="H148" s="53">
        <v>448</v>
      </c>
      <c r="I148" s="53">
        <v>366</v>
      </c>
    </row>
    <row r="149" spans="1:9" s="41" customFormat="1" ht="11.25" customHeight="1" x14ac:dyDescent="0.2">
      <c r="A149" s="240" t="s">
        <v>123</v>
      </c>
      <c r="B149" s="240"/>
      <c r="C149" s="19">
        <v>624</v>
      </c>
      <c r="D149" s="19">
        <v>579</v>
      </c>
      <c r="E149" s="53">
        <v>273</v>
      </c>
      <c r="F149" s="53">
        <v>306</v>
      </c>
      <c r="G149" s="19">
        <v>45</v>
      </c>
      <c r="H149" s="53">
        <v>25</v>
      </c>
      <c r="I149" s="53">
        <v>20</v>
      </c>
    </row>
    <row r="150" spans="1:9" s="41" customFormat="1" ht="11.25" customHeight="1" x14ac:dyDescent="0.2">
      <c r="A150" s="240" t="s">
        <v>124</v>
      </c>
      <c r="B150" s="240"/>
      <c r="C150" s="19">
        <v>492</v>
      </c>
      <c r="D150" s="19">
        <v>412</v>
      </c>
      <c r="E150" s="53">
        <v>208</v>
      </c>
      <c r="F150" s="53">
        <v>204</v>
      </c>
      <c r="G150" s="19">
        <v>80</v>
      </c>
      <c r="H150" s="53">
        <v>39</v>
      </c>
      <c r="I150" s="53">
        <v>41</v>
      </c>
    </row>
    <row r="151" spans="1:9" s="41" customFormat="1" ht="11.25" customHeight="1" x14ac:dyDescent="0.2">
      <c r="A151" s="240" t="s">
        <v>125</v>
      </c>
      <c r="B151" s="240"/>
      <c r="C151" s="19">
        <v>1872</v>
      </c>
      <c r="D151" s="19">
        <v>1388</v>
      </c>
      <c r="E151" s="53">
        <v>632</v>
      </c>
      <c r="F151" s="53">
        <v>756</v>
      </c>
      <c r="G151" s="19">
        <v>484</v>
      </c>
      <c r="H151" s="53">
        <v>269</v>
      </c>
      <c r="I151" s="53">
        <v>215</v>
      </c>
    </row>
    <row r="152" spans="1:9" s="41" customFormat="1" ht="11.25" customHeight="1" x14ac:dyDescent="0.2">
      <c r="A152" s="240" t="s">
        <v>126</v>
      </c>
      <c r="B152" s="240"/>
      <c r="C152" s="19">
        <v>325</v>
      </c>
      <c r="D152" s="19">
        <v>220</v>
      </c>
      <c r="E152" s="53">
        <v>106</v>
      </c>
      <c r="F152" s="53">
        <v>114</v>
      </c>
      <c r="G152" s="19">
        <v>105</v>
      </c>
      <c r="H152" s="53">
        <v>59</v>
      </c>
      <c r="I152" s="53">
        <v>46</v>
      </c>
    </row>
    <row r="153" spans="1:9" s="41" customFormat="1" ht="11.25" customHeight="1" x14ac:dyDescent="0.2">
      <c r="A153" s="242" t="s">
        <v>263</v>
      </c>
      <c r="B153" s="242"/>
      <c r="C153" s="25">
        <v>538</v>
      </c>
      <c r="D153" s="25">
        <v>503</v>
      </c>
      <c r="E153" s="54">
        <v>243</v>
      </c>
      <c r="F153" s="54">
        <v>260</v>
      </c>
      <c r="G153" s="25">
        <v>35</v>
      </c>
      <c r="H153" s="54">
        <v>24</v>
      </c>
      <c r="I153" s="54">
        <v>11</v>
      </c>
    </row>
    <row r="154" spans="1:9" s="41" customFormat="1" ht="11.25" customHeight="1" x14ac:dyDescent="0.2">
      <c r="A154" s="247"/>
      <c r="B154" s="247"/>
      <c r="C154" s="247"/>
      <c r="D154" s="247"/>
      <c r="E154" s="247"/>
      <c r="F154" s="247"/>
      <c r="G154" s="247"/>
      <c r="H154" s="247"/>
      <c r="I154" s="247"/>
    </row>
    <row r="155" spans="1:9" s="41" customFormat="1" ht="11.25" customHeight="1" x14ac:dyDescent="0.2">
      <c r="A155" s="243" t="s">
        <v>127</v>
      </c>
      <c r="B155" s="243"/>
      <c r="C155" s="16">
        <v>61157</v>
      </c>
      <c r="D155" s="16">
        <v>46830</v>
      </c>
      <c r="E155" s="16">
        <v>21357</v>
      </c>
      <c r="F155" s="16">
        <v>25473</v>
      </c>
      <c r="G155" s="16">
        <v>14327</v>
      </c>
      <c r="H155" s="16">
        <v>7556</v>
      </c>
      <c r="I155" s="16">
        <v>6771</v>
      </c>
    </row>
    <row r="156" spans="1:9" s="41" customFormat="1" ht="11.25" customHeight="1" x14ac:dyDescent="0.2">
      <c r="A156" s="240" t="s">
        <v>128</v>
      </c>
      <c r="B156" s="240"/>
      <c r="C156" s="19">
        <v>5519</v>
      </c>
      <c r="D156" s="19">
        <v>3989</v>
      </c>
      <c r="E156" s="53">
        <v>1774</v>
      </c>
      <c r="F156" s="53">
        <v>2215</v>
      </c>
      <c r="G156" s="19">
        <v>1530</v>
      </c>
      <c r="H156" s="53">
        <v>780</v>
      </c>
      <c r="I156" s="53">
        <v>750</v>
      </c>
    </row>
    <row r="157" spans="1:9" s="41" customFormat="1" ht="11.25" customHeight="1" x14ac:dyDescent="0.2">
      <c r="A157" s="240" t="s">
        <v>251</v>
      </c>
      <c r="B157" s="240"/>
      <c r="C157" s="19">
        <v>118</v>
      </c>
      <c r="D157" s="19">
        <v>110</v>
      </c>
      <c r="E157" s="53">
        <v>51</v>
      </c>
      <c r="F157" s="53">
        <v>59</v>
      </c>
      <c r="G157" s="19">
        <v>8</v>
      </c>
      <c r="H157" s="53">
        <v>4</v>
      </c>
      <c r="I157" s="53">
        <v>4</v>
      </c>
    </row>
    <row r="158" spans="1:9" s="41" customFormat="1" ht="11.25" customHeight="1" x14ac:dyDescent="0.2">
      <c r="A158" s="240" t="s">
        <v>129</v>
      </c>
      <c r="B158" s="240"/>
      <c r="C158" s="19">
        <v>202</v>
      </c>
      <c r="D158" s="19">
        <v>193</v>
      </c>
      <c r="E158" s="53">
        <v>95</v>
      </c>
      <c r="F158" s="53">
        <v>98</v>
      </c>
      <c r="G158" s="19">
        <v>9</v>
      </c>
      <c r="H158" s="53">
        <v>4</v>
      </c>
      <c r="I158" s="53">
        <v>5</v>
      </c>
    </row>
    <row r="159" spans="1:9" s="41" customFormat="1" ht="11.25" customHeight="1" x14ac:dyDescent="0.2">
      <c r="A159" s="240" t="s">
        <v>130</v>
      </c>
      <c r="B159" s="240"/>
      <c r="C159" s="19">
        <v>546</v>
      </c>
      <c r="D159" s="19">
        <v>450</v>
      </c>
      <c r="E159" s="53">
        <v>207</v>
      </c>
      <c r="F159" s="53">
        <v>243</v>
      </c>
      <c r="G159" s="19">
        <v>96</v>
      </c>
      <c r="H159" s="53">
        <v>47</v>
      </c>
      <c r="I159" s="53">
        <v>49</v>
      </c>
    </row>
    <row r="160" spans="1:9" s="41" customFormat="1" ht="11.25" customHeight="1" x14ac:dyDescent="0.2">
      <c r="A160" s="240" t="s">
        <v>131</v>
      </c>
      <c r="B160" s="240"/>
      <c r="C160" s="19">
        <v>1899</v>
      </c>
      <c r="D160" s="19">
        <v>1556</v>
      </c>
      <c r="E160" s="53">
        <v>723</v>
      </c>
      <c r="F160" s="53">
        <v>833</v>
      </c>
      <c r="G160" s="19">
        <v>343</v>
      </c>
      <c r="H160" s="53">
        <v>172</v>
      </c>
      <c r="I160" s="53">
        <v>171</v>
      </c>
    </row>
    <row r="161" spans="1:9" s="41" customFormat="1" ht="11.25" customHeight="1" x14ac:dyDescent="0.2">
      <c r="A161" s="240" t="s">
        <v>132</v>
      </c>
      <c r="B161" s="240"/>
      <c r="C161" s="19">
        <v>111</v>
      </c>
      <c r="D161" s="19">
        <v>100</v>
      </c>
      <c r="E161" s="53">
        <v>45</v>
      </c>
      <c r="F161" s="53">
        <v>55</v>
      </c>
      <c r="G161" s="19">
        <v>11</v>
      </c>
      <c r="H161" s="53">
        <v>7</v>
      </c>
      <c r="I161" s="53">
        <v>4</v>
      </c>
    </row>
    <row r="162" spans="1:9" s="41" customFormat="1" ht="11.25" customHeight="1" x14ac:dyDescent="0.2">
      <c r="A162" s="240" t="s">
        <v>133</v>
      </c>
      <c r="B162" s="240"/>
      <c r="C162" s="19">
        <v>718</v>
      </c>
      <c r="D162" s="19">
        <v>679</v>
      </c>
      <c r="E162" s="53">
        <v>324</v>
      </c>
      <c r="F162" s="53">
        <v>355</v>
      </c>
      <c r="G162" s="19">
        <v>39</v>
      </c>
      <c r="H162" s="53">
        <v>16</v>
      </c>
      <c r="I162" s="53">
        <v>23</v>
      </c>
    </row>
    <row r="163" spans="1:9" s="41" customFormat="1" ht="11.25" customHeight="1" x14ac:dyDescent="0.2">
      <c r="A163" s="240" t="s">
        <v>135</v>
      </c>
      <c r="B163" s="240"/>
      <c r="C163" s="19">
        <v>786</v>
      </c>
      <c r="D163" s="19">
        <v>593</v>
      </c>
      <c r="E163" s="53">
        <v>262</v>
      </c>
      <c r="F163" s="53">
        <v>331</v>
      </c>
      <c r="G163" s="19">
        <v>193</v>
      </c>
      <c r="H163" s="53">
        <v>114</v>
      </c>
      <c r="I163" s="53">
        <v>79</v>
      </c>
    </row>
    <row r="164" spans="1:9" s="41" customFormat="1" ht="11.25" customHeight="1" x14ac:dyDescent="0.2">
      <c r="A164" s="240" t="s">
        <v>136</v>
      </c>
      <c r="B164" s="240"/>
      <c r="C164" s="19">
        <v>19</v>
      </c>
      <c r="D164" s="19">
        <v>18</v>
      </c>
      <c r="E164" s="53">
        <v>10</v>
      </c>
      <c r="F164" s="53">
        <v>8</v>
      </c>
      <c r="G164" s="19">
        <v>1</v>
      </c>
      <c r="H164" s="53">
        <v>1</v>
      </c>
      <c r="I164" s="53">
        <v>0</v>
      </c>
    </row>
    <row r="165" spans="1:9" s="41" customFormat="1" ht="11.25" customHeight="1" x14ac:dyDescent="0.2">
      <c r="A165" s="240" t="s">
        <v>264</v>
      </c>
      <c r="B165" s="240"/>
      <c r="C165" s="19">
        <v>1376</v>
      </c>
      <c r="D165" s="19">
        <v>1210</v>
      </c>
      <c r="E165" s="53">
        <v>580</v>
      </c>
      <c r="F165" s="53">
        <v>630</v>
      </c>
      <c r="G165" s="19">
        <v>166</v>
      </c>
      <c r="H165" s="53">
        <v>107</v>
      </c>
      <c r="I165" s="53">
        <v>59</v>
      </c>
    </row>
    <row r="166" spans="1:9" s="41" customFormat="1" ht="11.25" customHeight="1" x14ac:dyDescent="0.2">
      <c r="A166" s="240" t="s">
        <v>138</v>
      </c>
      <c r="B166" s="240"/>
      <c r="C166" s="19">
        <v>114</v>
      </c>
      <c r="D166" s="19">
        <v>107</v>
      </c>
      <c r="E166" s="53">
        <v>58</v>
      </c>
      <c r="F166" s="53">
        <v>49</v>
      </c>
      <c r="G166" s="19">
        <v>7</v>
      </c>
      <c r="H166" s="53">
        <v>3</v>
      </c>
      <c r="I166" s="53">
        <v>4</v>
      </c>
    </row>
    <row r="167" spans="1:9" s="41" customFormat="1" ht="11.25" customHeight="1" x14ac:dyDescent="0.2">
      <c r="A167" s="240" t="s">
        <v>139</v>
      </c>
      <c r="B167" s="240"/>
      <c r="C167" s="19">
        <v>302</v>
      </c>
      <c r="D167" s="19">
        <v>252</v>
      </c>
      <c r="E167" s="53">
        <v>120</v>
      </c>
      <c r="F167" s="53">
        <v>132</v>
      </c>
      <c r="G167" s="19">
        <v>50</v>
      </c>
      <c r="H167" s="53">
        <v>29</v>
      </c>
      <c r="I167" s="53">
        <v>21</v>
      </c>
    </row>
    <row r="168" spans="1:9" s="41" customFormat="1" ht="11.25" customHeight="1" x14ac:dyDescent="0.2">
      <c r="A168" s="240" t="s">
        <v>265</v>
      </c>
      <c r="B168" s="240"/>
      <c r="C168" s="19">
        <v>1297</v>
      </c>
      <c r="D168" s="19">
        <v>1109</v>
      </c>
      <c r="E168" s="53">
        <v>537</v>
      </c>
      <c r="F168" s="53">
        <v>572</v>
      </c>
      <c r="G168" s="19">
        <v>188</v>
      </c>
      <c r="H168" s="53">
        <v>100</v>
      </c>
      <c r="I168" s="53">
        <v>88</v>
      </c>
    </row>
    <row r="169" spans="1:9" s="41" customFormat="1" ht="11.25" customHeight="1" x14ac:dyDescent="0.2">
      <c r="A169" s="240" t="s">
        <v>140</v>
      </c>
      <c r="B169" s="240"/>
      <c r="C169" s="19">
        <v>4378</v>
      </c>
      <c r="D169" s="19">
        <v>3604</v>
      </c>
      <c r="E169" s="53">
        <v>1698</v>
      </c>
      <c r="F169" s="53">
        <v>1906</v>
      </c>
      <c r="G169" s="19">
        <v>774</v>
      </c>
      <c r="H169" s="53">
        <v>420</v>
      </c>
      <c r="I169" s="53">
        <v>354</v>
      </c>
    </row>
    <row r="170" spans="1:9" s="41" customFormat="1" ht="11.25" customHeight="1" x14ac:dyDescent="0.2">
      <c r="A170" s="240" t="s">
        <v>141</v>
      </c>
      <c r="B170" s="240"/>
      <c r="C170" s="19">
        <v>27</v>
      </c>
      <c r="D170" s="19">
        <v>26</v>
      </c>
      <c r="E170" s="53">
        <v>12</v>
      </c>
      <c r="F170" s="53">
        <v>14</v>
      </c>
      <c r="G170" s="19">
        <v>1</v>
      </c>
      <c r="H170" s="53">
        <v>0</v>
      </c>
      <c r="I170" s="53">
        <v>1</v>
      </c>
    </row>
    <row r="171" spans="1:9" s="41" customFormat="1" ht="11.25" customHeight="1" x14ac:dyDescent="0.2">
      <c r="A171" s="240" t="s">
        <v>142</v>
      </c>
      <c r="B171" s="240"/>
      <c r="C171" s="19">
        <v>44</v>
      </c>
      <c r="D171" s="19">
        <v>43</v>
      </c>
      <c r="E171" s="53">
        <v>27</v>
      </c>
      <c r="F171" s="53">
        <v>16</v>
      </c>
      <c r="G171" s="19">
        <v>1</v>
      </c>
      <c r="H171" s="53">
        <v>0</v>
      </c>
      <c r="I171" s="53">
        <v>1</v>
      </c>
    </row>
    <row r="172" spans="1:9" s="41" customFormat="1" ht="11.25" customHeight="1" x14ac:dyDescent="0.2">
      <c r="A172" s="240" t="s">
        <v>252</v>
      </c>
      <c r="B172" s="240"/>
      <c r="C172" s="19">
        <v>882</v>
      </c>
      <c r="D172" s="19">
        <v>800</v>
      </c>
      <c r="E172" s="53">
        <v>349</v>
      </c>
      <c r="F172" s="53">
        <v>451</v>
      </c>
      <c r="G172" s="19">
        <v>82</v>
      </c>
      <c r="H172" s="53">
        <v>36</v>
      </c>
      <c r="I172" s="53">
        <v>46</v>
      </c>
    </row>
    <row r="173" spans="1:9" s="41" customFormat="1" ht="11.25" customHeight="1" x14ac:dyDescent="0.2">
      <c r="A173" s="240" t="s">
        <v>143</v>
      </c>
      <c r="B173" s="240"/>
      <c r="C173" s="19">
        <v>346</v>
      </c>
      <c r="D173" s="19">
        <v>308</v>
      </c>
      <c r="E173" s="53">
        <v>149</v>
      </c>
      <c r="F173" s="53">
        <v>159</v>
      </c>
      <c r="G173" s="19">
        <v>38</v>
      </c>
      <c r="H173" s="53">
        <v>23</v>
      </c>
      <c r="I173" s="53">
        <v>15</v>
      </c>
    </row>
    <row r="174" spans="1:9" s="41" customFormat="1" ht="11.25" customHeight="1" x14ac:dyDescent="0.2">
      <c r="A174" s="240" t="s">
        <v>144</v>
      </c>
      <c r="B174" s="240"/>
      <c r="C174" s="19">
        <v>1213</v>
      </c>
      <c r="D174" s="19">
        <v>923</v>
      </c>
      <c r="E174" s="53">
        <v>442</v>
      </c>
      <c r="F174" s="53">
        <v>481</v>
      </c>
      <c r="G174" s="19">
        <v>290</v>
      </c>
      <c r="H174" s="53">
        <v>165</v>
      </c>
      <c r="I174" s="53">
        <v>125</v>
      </c>
    </row>
    <row r="175" spans="1:9" s="41" customFormat="1" ht="11.25" customHeight="1" x14ac:dyDescent="0.2">
      <c r="A175" s="240" t="s">
        <v>145</v>
      </c>
      <c r="B175" s="240"/>
      <c r="C175" s="19">
        <v>14909</v>
      </c>
      <c r="D175" s="19">
        <v>9831</v>
      </c>
      <c r="E175" s="53">
        <v>4272</v>
      </c>
      <c r="F175" s="53">
        <v>5559</v>
      </c>
      <c r="G175" s="19">
        <v>5078</v>
      </c>
      <c r="H175" s="53">
        <v>2615</v>
      </c>
      <c r="I175" s="53">
        <v>2463</v>
      </c>
    </row>
    <row r="176" spans="1:9" s="41" customFormat="1" ht="11.25" customHeight="1" x14ac:dyDescent="0.2">
      <c r="A176" s="240" t="s">
        <v>146</v>
      </c>
      <c r="B176" s="240"/>
      <c r="C176" s="19">
        <v>6352</v>
      </c>
      <c r="D176" s="19">
        <v>5018</v>
      </c>
      <c r="E176" s="53">
        <v>2371</v>
      </c>
      <c r="F176" s="53">
        <v>2647</v>
      </c>
      <c r="G176" s="19">
        <v>1334</v>
      </c>
      <c r="H176" s="53">
        <v>741</v>
      </c>
      <c r="I176" s="53">
        <v>593</v>
      </c>
    </row>
    <row r="177" spans="1:9" s="41" customFormat="1" ht="11.25" customHeight="1" x14ac:dyDescent="0.2">
      <c r="A177" s="240" t="s">
        <v>147</v>
      </c>
      <c r="B177" s="240"/>
      <c r="C177" s="19">
        <v>1604</v>
      </c>
      <c r="D177" s="19">
        <v>1281</v>
      </c>
      <c r="E177" s="53">
        <v>582</v>
      </c>
      <c r="F177" s="53">
        <v>699</v>
      </c>
      <c r="G177" s="19">
        <v>323</v>
      </c>
      <c r="H177" s="53">
        <v>191</v>
      </c>
      <c r="I177" s="53">
        <v>132</v>
      </c>
    </row>
    <row r="178" spans="1:9" s="41" customFormat="1" ht="11.25" customHeight="1" x14ac:dyDescent="0.2">
      <c r="A178" s="240" t="s">
        <v>148</v>
      </c>
      <c r="B178" s="240"/>
      <c r="C178" s="19">
        <v>205</v>
      </c>
      <c r="D178" s="19">
        <v>192</v>
      </c>
      <c r="E178" s="53">
        <v>92</v>
      </c>
      <c r="F178" s="53">
        <v>100</v>
      </c>
      <c r="G178" s="19">
        <v>13</v>
      </c>
      <c r="H178" s="53">
        <v>6</v>
      </c>
      <c r="I178" s="53">
        <v>7</v>
      </c>
    </row>
    <row r="179" spans="1:9" s="41" customFormat="1" ht="11.25" customHeight="1" x14ac:dyDescent="0.2">
      <c r="A179" s="240" t="s">
        <v>149</v>
      </c>
      <c r="B179" s="240"/>
      <c r="C179" s="19">
        <v>6842</v>
      </c>
      <c r="D179" s="19">
        <v>5373</v>
      </c>
      <c r="E179" s="53">
        <v>2410</v>
      </c>
      <c r="F179" s="53">
        <v>2963</v>
      </c>
      <c r="G179" s="19">
        <v>1469</v>
      </c>
      <c r="H179" s="53">
        <v>756</v>
      </c>
      <c r="I179" s="53">
        <v>713</v>
      </c>
    </row>
    <row r="180" spans="1:9" s="41" customFormat="1" ht="11.25" customHeight="1" x14ac:dyDescent="0.2">
      <c r="A180" s="240" t="s">
        <v>150</v>
      </c>
      <c r="B180" s="240"/>
      <c r="C180" s="19">
        <v>59</v>
      </c>
      <c r="D180" s="19">
        <v>54</v>
      </c>
      <c r="E180" s="53">
        <v>30</v>
      </c>
      <c r="F180" s="53">
        <v>24</v>
      </c>
      <c r="G180" s="19">
        <v>5</v>
      </c>
      <c r="H180" s="53">
        <v>2</v>
      </c>
      <c r="I180" s="53">
        <v>3</v>
      </c>
    </row>
    <row r="181" spans="1:9" s="41" customFormat="1" ht="11.25" customHeight="1" x14ac:dyDescent="0.2">
      <c r="A181" s="240" t="s">
        <v>151</v>
      </c>
      <c r="B181" s="240"/>
      <c r="C181" s="19">
        <v>2803</v>
      </c>
      <c r="D181" s="19">
        <v>2067</v>
      </c>
      <c r="E181" s="53">
        <v>883</v>
      </c>
      <c r="F181" s="53">
        <v>1184</v>
      </c>
      <c r="G181" s="19">
        <v>736</v>
      </c>
      <c r="H181" s="53">
        <v>377</v>
      </c>
      <c r="I181" s="53">
        <v>359</v>
      </c>
    </row>
    <row r="182" spans="1:9" s="41" customFormat="1" ht="11.25" customHeight="1" x14ac:dyDescent="0.2">
      <c r="A182" s="240" t="s">
        <v>152</v>
      </c>
      <c r="B182" s="240"/>
      <c r="C182" s="19">
        <v>293</v>
      </c>
      <c r="D182" s="19">
        <v>276</v>
      </c>
      <c r="E182" s="53">
        <v>133</v>
      </c>
      <c r="F182" s="53">
        <v>143</v>
      </c>
      <c r="G182" s="19">
        <v>17</v>
      </c>
      <c r="H182" s="53">
        <v>7</v>
      </c>
      <c r="I182" s="53">
        <v>10</v>
      </c>
    </row>
    <row r="183" spans="1:9" s="41" customFormat="1" ht="11.25" customHeight="1" x14ac:dyDescent="0.2">
      <c r="A183" s="240" t="s">
        <v>153</v>
      </c>
      <c r="B183" s="240"/>
      <c r="C183" s="19">
        <v>768</v>
      </c>
      <c r="D183" s="19">
        <v>638</v>
      </c>
      <c r="E183" s="53">
        <v>295</v>
      </c>
      <c r="F183" s="53">
        <v>343</v>
      </c>
      <c r="G183" s="19">
        <v>130</v>
      </c>
      <c r="H183" s="53">
        <v>64</v>
      </c>
      <c r="I183" s="53">
        <v>66</v>
      </c>
    </row>
    <row r="184" spans="1:9" s="41" customFormat="1" ht="11.25" customHeight="1" x14ac:dyDescent="0.2">
      <c r="A184" s="240" t="s">
        <v>253</v>
      </c>
      <c r="B184" s="240"/>
      <c r="C184" s="19">
        <v>120</v>
      </c>
      <c r="D184" s="19">
        <v>107</v>
      </c>
      <c r="E184" s="53">
        <v>49</v>
      </c>
      <c r="F184" s="53">
        <v>58</v>
      </c>
      <c r="G184" s="19">
        <v>13</v>
      </c>
      <c r="H184" s="53">
        <v>8</v>
      </c>
      <c r="I184" s="53">
        <v>5</v>
      </c>
    </row>
    <row r="185" spans="1:9" s="41" customFormat="1" ht="11.25" customHeight="1" x14ac:dyDescent="0.2">
      <c r="A185" s="240" t="s">
        <v>154</v>
      </c>
      <c r="B185" s="240"/>
      <c r="C185" s="19">
        <v>375</v>
      </c>
      <c r="D185" s="19">
        <v>325</v>
      </c>
      <c r="E185" s="53">
        <v>146</v>
      </c>
      <c r="F185" s="53">
        <v>179</v>
      </c>
      <c r="G185" s="19">
        <v>50</v>
      </c>
      <c r="H185" s="53">
        <v>30</v>
      </c>
      <c r="I185" s="53">
        <v>20</v>
      </c>
    </row>
    <row r="186" spans="1:9" s="41" customFormat="1" ht="11.25" customHeight="1" x14ac:dyDescent="0.2">
      <c r="A186" s="240" t="s">
        <v>155</v>
      </c>
      <c r="B186" s="240"/>
      <c r="C186" s="19">
        <v>662</v>
      </c>
      <c r="D186" s="19">
        <v>506</v>
      </c>
      <c r="E186" s="53">
        <v>248</v>
      </c>
      <c r="F186" s="53">
        <v>258</v>
      </c>
      <c r="G186" s="19">
        <v>156</v>
      </c>
      <c r="H186" s="53">
        <v>80</v>
      </c>
      <c r="I186" s="53">
        <v>76</v>
      </c>
    </row>
    <row r="187" spans="1:9" s="41" customFormat="1" ht="11.25" customHeight="1" x14ac:dyDescent="0.2">
      <c r="A187" s="240" t="s">
        <v>156</v>
      </c>
      <c r="B187" s="240"/>
      <c r="C187" s="19">
        <v>714</v>
      </c>
      <c r="D187" s="19">
        <v>588</v>
      </c>
      <c r="E187" s="53">
        <v>286</v>
      </c>
      <c r="F187" s="53">
        <v>302</v>
      </c>
      <c r="G187" s="19">
        <v>126</v>
      </c>
      <c r="H187" s="53">
        <v>66</v>
      </c>
      <c r="I187" s="53">
        <v>60</v>
      </c>
    </row>
    <row r="188" spans="1:9" s="41" customFormat="1" ht="11.25" customHeight="1" x14ac:dyDescent="0.2">
      <c r="A188" s="240" t="s">
        <v>157</v>
      </c>
      <c r="B188" s="240"/>
      <c r="C188" s="19">
        <v>139</v>
      </c>
      <c r="D188" s="19">
        <v>121</v>
      </c>
      <c r="E188" s="53">
        <v>49</v>
      </c>
      <c r="F188" s="53">
        <v>72</v>
      </c>
      <c r="G188" s="19">
        <v>18</v>
      </c>
      <c r="H188" s="53">
        <v>13</v>
      </c>
      <c r="I188" s="53">
        <v>5</v>
      </c>
    </row>
    <row r="189" spans="1:9" s="41" customFormat="1" ht="11.25" customHeight="1" x14ac:dyDescent="0.2">
      <c r="A189" s="240" t="s">
        <v>158</v>
      </c>
      <c r="B189" s="240"/>
      <c r="C189" s="19">
        <v>85</v>
      </c>
      <c r="D189" s="19">
        <v>83</v>
      </c>
      <c r="E189" s="53">
        <v>42</v>
      </c>
      <c r="F189" s="53">
        <v>41</v>
      </c>
      <c r="G189" s="19">
        <v>2</v>
      </c>
      <c r="H189" s="53">
        <v>0</v>
      </c>
      <c r="I189" s="53">
        <v>2</v>
      </c>
    </row>
    <row r="190" spans="1:9" s="41" customFormat="1" ht="11.25" customHeight="1" x14ac:dyDescent="0.2">
      <c r="A190" s="240" t="s">
        <v>159</v>
      </c>
      <c r="B190" s="240"/>
      <c r="C190" s="19">
        <v>751</v>
      </c>
      <c r="D190" s="19">
        <v>650</v>
      </c>
      <c r="E190" s="53">
        <v>299</v>
      </c>
      <c r="F190" s="53">
        <v>351</v>
      </c>
      <c r="G190" s="19">
        <v>101</v>
      </c>
      <c r="H190" s="53">
        <v>65</v>
      </c>
      <c r="I190" s="53">
        <v>36</v>
      </c>
    </row>
    <row r="191" spans="1:9" s="41" customFormat="1" ht="11.25" customHeight="1" x14ac:dyDescent="0.2">
      <c r="A191" s="240" t="s">
        <v>160</v>
      </c>
      <c r="B191" s="240"/>
      <c r="C191" s="19">
        <v>2477</v>
      </c>
      <c r="D191" s="19">
        <v>1816</v>
      </c>
      <c r="E191" s="53">
        <v>840</v>
      </c>
      <c r="F191" s="53">
        <v>976</v>
      </c>
      <c r="G191" s="19">
        <v>661</v>
      </c>
      <c r="H191" s="53">
        <v>354</v>
      </c>
      <c r="I191" s="53">
        <v>307</v>
      </c>
    </row>
    <row r="192" spans="1:9" s="41" customFormat="1" ht="11.25" customHeight="1" x14ac:dyDescent="0.2">
      <c r="A192" s="240" t="s">
        <v>161</v>
      </c>
      <c r="B192" s="240"/>
      <c r="C192" s="19">
        <v>60</v>
      </c>
      <c r="D192" s="19">
        <v>56</v>
      </c>
      <c r="E192" s="53">
        <v>22</v>
      </c>
      <c r="F192" s="53">
        <v>34</v>
      </c>
      <c r="G192" s="19">
        <v>4</v>
      </c>
      <c r="H192" s="53">
        <v>4</v>
      </c>
      <c r="I192" s="53">
        <v>0</v>
      </c>
    </row>
    <row r="193" spans="1:9" s="41" customFormat="1" ht="11.25" customHeight="1" x14ac:dyDescent="0.2">
      <c r="A193" s="240" t="s">
        <v>162</v>
      </c>
      <c r="B193" s="240"/>
      <c r="C193" s="19">
        <v>1091</v>
      </c>
      <c r="D193" s="19">
        <v>938</v>
      </c>
      <c r="E193" s="53">
        <v>445</v>
      </c>
      <c r="F193" s="53">
        <v>493</v>
      </c>
      <c r="G193" s="19">
        <v>153</v>
      </c>
      <c r="H193" s="53">
        <v>89</v>
      </c>
      <c r="I193" s="53">
        <v>64</v>
      </c>
    </row>
    <row r="194" spans="1:9" s="41" customFormat="1" ht="11.25" customHeight="1" x14ac:dyDescent="0.2">
      <c r="A194" s="240" t="s">
        <v>163</v>
      </c>
      <c r="B194" s="240"/>
      <c r="C194" s="19">
        <v>662</v>
      </c>
      <c r="D194" s="19">
        <v>564</v>
      </c>
      <c r="E194" s="53">
        <v>262</v>
      </c>
      <c r="F194" s="53">
        <v>302</v>
      </c>
      <c r="G194" s="19">
        <v>98</v>
      </c>
      <c r="H194" s="53">
        <v>55</v>
      </c>
      <c r="I194" s="53">
        <v>43</v>
      </c>
    </row>
    <row r="195" spans="1:9" s="41" customFormat="1" ht="11.25" customHeight="1" x14ac:dyDescent="0.2">
      <c r="A195" s="242" t="s">
        <v>164</v>
      </c>
      <c r="B195" s="242"/>
      <c r="C195" s="25">
        <v>289</v>
      </c>
      <c r="D195" s="25">
        <v>276</v>
      </c>
      <c r="E195" s="54">
        <v>138</v>
      </c>
      <c r="F195" s="54">
        <v>138</v>
      </c>
      <c r="G195" s="25">
        <v>13</v>
      </c>
      <c r="H195" s="54">
        <v>5</v>
      </c>
      <c r="I195" s="54">
        <v>8</v>
      </c>
    </row>
    <row r="196" spans="1:9" s="41" customFormat="1" ht="11.25" customHeight="1" x14ac:dyDescent="0.2">
      <c r="A196" s="247"/>
      <c r="B196" s="247"/>
      <c r="C196" s="247"/>
      <c r="D196" s="247"/>
      <c r="E196" s="247"/>
      <c r="F196" s="247"/>
      <c r="G196" s="247"/>
      <c r="H196" s="247"/>
      <c r="I196" s="247"/>
    </row>
    <row r="197" spans="1:9" s="41" customFormat="1" ht="11.25" customHeight="1" x14ac:dyDescent="0.2">
      <c r="A197" s="243" t="s">
        <v>165</v>
      </c>
      <c r="B197" s="243"/>
      <c r="C197" s="16">
        <v>5819</v>
      </c>
      <c r="D197" s="16">
        <v>5205</v>
      </c>
      <c r="E197" s="16">
        <v>2512</v>
      </c>
      <c r="F197" s="16">
        <v>2693</v>
      </c>
      <c r="G197" s="16">
        <v>614</v>
      </c>
      <c r="H197" s="16">
        <v>350</v>
      </c>
      <c r="I197" s="16">
        <v>264</v>
      </c>
    </row>
    <row r="198" spans="1:9" s="41" customFormat="1" ht="11.25" customHeight="1" x14ac:dyDescent="0.2">
      <c r="A198" s="240" t="s">
        <v>266</v>
      </c>
      <c r="B198" s="240"/>
      <c r="C198" s="19">
        <v>547</v>
      </c>
      <c r="D198" s="19">
        <v>506</v>
      </c>
      <c r="E198" s="53">
        <v>243</v>
      </c>
      <c r="F198" s="53">
        <v>263</v>
      </c>
      <c r="G198" s="19">
        <v>41</v>
      </c>
      <c r="H198" s="53">
        <v>28</v>
      </c>
      <c r="I198" s="53">
        <v>13</v>
      </c>
    </row>
    <row r="199" spans="1:9" s="41" customFormat="1" ht="11.25" customHeight="1" x14ac:dyDescent="0.2">
      <c r="A199" s="240" t="s">
        <v>167</v>
      </c>
      <c r="B199" s="240"/>
      <c r="C199" s="19">
        <v>54</v>
      </c>
      <c r="D199" s="19">
        <v>50</v>
      </c>
      <c r="E199" s="53">
        <v>30</v>
      </c>
      <c r="F199" s="53">
        <v>20</v>
      </c>
      <c r="G199" s="19">
        <v>4</v>
      </c>
      <c r="H199" s="53">
        <v>2</v>
      </c>
      <c r="I199" s="53">
        <v>2</v>
      </c>
    </row>
    <row r="200" spans="1:9" s="41" customFormat="1" ht="11.25" customHeight="1" x14ac:dyDescent="0.2">
      <c r="A200" s="240" t="s">
        <v>168</v>
      </c>
      <c r="B200" s="240"/>
      <c r="C200" s="19">
        <v>57</v>
      </c>
      <c r="D200" s="19">
        <v>52</v>
      </c>
      <c r="E200" s="53">
        <v>28</v>
      </c>
      <c r="F200" s="53">
        <v>24</v>
      </c>
      <c r="G200" s="19">
        <v>5</v>
      </c>
      <c r="H200" s="53">
        <v>3</v>
      </c>
      <c r="I200" s="53">
        <v>2</v>
      </c>
    </row>
    <row r="201" spans="1:9" s="41" customFormat="1" ht="11.25" customHeight="1" x14ac:dyDescent="0.2">
      <c r="A201" s="240" t="s">
        <v>169</v>
      </c>
      <c r="B201" s="240"/>
      <c r="C201" s="19">
        <v>63</v>
      </c>
      <c r="D201" s="19">
        <v>58</v>
      </c>
      <c r="E201" s="53">
        <v>32</v>
      </c>
      <c r="F201" s="53">
        <v>26</v>
      </c>
      <c r="G201" s="19">
        <v>5</v>
      </c>
      <c r="H201" s="53">
        <v>2</v>
      </c>
      <c r="I201" s="53">
        <v>3</v>
      </c>
    </row>
    <row r="202" spans="1:9" s="41" customFormat="1" ht="11.25" customHeight="1" x14ac:dyDescent="0.2">
      <c r="A202" s="240" t="s">
        <v>170</v>
      </c>
      <c r="B202" s="240"/>
      <c r="C202" s="19">
        <v>1230</v>
      </c>
      <c r="D202" s="19">
        <v>1043</v>
      </c>
      <c r="E202" s="53">
        <v>510</v>
      </c>
      <c r="F202" s="53">
        <v>533</v>
      </c>
      <c r="G202" s="19">
        <v>187</v>
      </c>
      <c r="H202" s="53">
        <v>112</v>
      </c>
      <c r="I202" s="53">
        <v>75</v>
      </c>
    </row>
    <row r="203" spans="1:9" s="41" customFormat="1" ht="11.25" customHeight="1" x14ac:dyDescent="0.2">
      <c r="A203" s="240" t="s">
        <v>267</v>
      </c>
      <c r="B203" s="240"/>
      <c r="C203" s="19">
        <v>832</v>
      </c>
      <c r="D203" s="19">
        <v>748</v>
      </c>
      <c r="E203" s="53">
        <v>349</v>
      </c>
      <c r="F203" s="53">
        <v>399</v>
      </c>
      <c r="G203" s="19">
        <v>84</v>
      </c>
      <c r="H203" s="53">
        <v>32</v>
      </c>
      <c r="I203" s="53">
        <v>52</v>
      </c>
    </row>
    <row r="204" spans="1:9" s="41" customFormat="1" ht="11.25" customHeight="1" x14ac:dyDescent="0.2">
      <c r="A204" s="240" t="s">
        <v>171</v>
      </c>
      <c r="B204" s="240"/>
      <c r="C204" s="19">
        <v>578</v>
      </c>
      <c r="D204" s="19">
        <v>556</v>
      </c>
      <c r="E204" s="53">
        <v>270</v>
      </c>
      <c r="F204" s="53">
        <v>286</v>
      </c>
      <c r="G204" s="19">
        <v>22</v>
      </c>
      <c r="H204" s="53">
        <v>17</v>
      </c>
      <c r="I204" s="53">
        <v>5</v>
      </c>
    </row>
    <row r="205" spans="1:9" s="41" customFormat="1" ht="11.25" customHeight="1" x14ac:dyDescent="0.2">
      <c r="A205" s="240" t="s">
        <v>172</v>
      </c>
      <c r="B205" s="240"/>
      <c r="C205" s="19">
        <v>46</v>
      </c>
      <c r="D205" s="19">
        <v>41</v>
      </c>
      <c r="E205" s="53">
        <v>18</v>
      </c>
      <c r="F205" s="53">
        <v>23</v>
      </c>
      <c r="G205" s="19">
        <v>5</v>
      </c>
      <c r="H205" s="53">
        <v>4</v>
      </c>
      <c r="I205" s="53">
        <v>1</v>
      </c>
    </row>
    <row r="206" spans="1:9" s="41" customFormat="1" ht="11.25" customHeight="1" x14ac:dyDescent="0.2">
      <c r="A206" s="242" t="s">
        <v>173</v>
      </c>
      <c r="B206" s="242"/>
      <c r="C206" s="25">
        <v>2412</v>
      </c>
      <c r="D206" s="25">
        <v>2151</v>
      </c>
      <c r="E206" s="54">
        <v>1032</v>
      </c>
      <c r="F206" s="54">
        <v>1119</v>
      </c>
      <c r="G206" s="25">
        <v>261</v>
      </c>
      <c r="H206" s="54">
        <v>150</v>
      </c>
      <c r="I206" s="54">
        <v>111</v>
      </c>
    </row>
    <row r="207" spans="1:9" s="41" customFormat="1" ht="11.25" customHeight="1" x14ac:dyDescent="0.2">
      <c r="A207" s="247"/>
      <c r="B207" s="247"/>
      <c r="C207" s="247"/>
      <c r="D207" s="247"/>
      <c r="E207" s="247"/>
      <c r="F207" s="247"/>
      <c r="G207" s="247"/>
      <c r="H207" s="247"/>
      <c r="I207" s="247"/>
    </row>
    <row r="208" spans="1:9" s="41" customFormat="1" ht="11.25" customHeight="1" x14ac:dyDescent="0.2">
      <c r="A208" s="243" t="s">
        <v>174</v>
      </c>
      <c r="B208" s="243"/>
      <c r="C208" s="16">
        <v>47128</v>
      </c>
      <c r="D208" s="16">
        <v>34619</v>
      </c>
      <c r="E208" s="16">
        <v>16091</v>
      </c>
      <c r="F208" s="16">
        <v>18528</v>
      </c>
      <c r="G208" s="40">
        <v>12509</v>
      </c>
      <c r="H208" s="16">
        <v>6628</v>
      </c>
      <c r="I208" s="16">
        <v>5881</v>
      </c>
    </row>
    <row r="209" spans="1:9" s="41" customFormat="1" ht="11.25" customHeight="1" x14ac:dyDescent="0.2">
      <c r="A209" s="240" t="s">
        <v>175</v>
      </c>
      <c r="B209" s="240"/>
      <c r="C209" s="19">
        <v>4018</v>
      </c>
      <c r="D209" s="19">
        <v>2852</v>
      </c>
      <c r="E209" s="53">
        <v>1342</v>
      </c>
      <c r="F209" s="53">
        <v>1510</v>
      </c>
      <c r="G209" s="19">
        <v>1166</v>
      </c>
      <c r="H209" s="53">
        <v>652</v>
      </c>
      <c r="I209" s="53">
        <v>514</v>
      </c>
    </row>
    <row r="210" spans="1:9" s="41" customFormat="1" ht="11.25" customHeight="1" x14ac:dyDescent="0.2">
      <c r="A210" s="240" t="s">
        <v>176</v>
      </c>
      <c r="B210" s="240"/>
      <c r="C210" s="19">
        <v>17111</v>
      </c>
      <c r="D210" s="19">
        <v>11832</v>
      </c>
      <c r="E210" s="53">
        <v>5298</v>
      </c>
      <c r="F210" s="53">
        <v>6534</v>
      </c>
      <c r="G210" s="19">
        <v>5279</v>
      </c>
      <c r="H210" s="53">
        <v>2709</v>
      </c>
      <c r="I210" s="53">
        <v>2570</v>
      </c>
    </row>
    <row r="211" spans="1:9" s="41" customFormat="1" ht="11.25" customHeight="1" x14ac:dyDescent="0.2">
      <c r="A211" s="240" t="s">
        <v>177</v>
      </c>
      <c r="B211" s="240"/>
      <c r="C211" s="19">
        <v>2206</v>
      </c>
      <c r="D211" s="19">
        <v>1379</v>
      </c>
      <c r="E211" s="53">
        <v>685</v>
      </c>
      <c r="F211" s="53">
        <v>694</v>
      </c>
      <c r="G211" s="19">
        <v>827</v>
      </c>
      <c r="H211" s="53">
        <v>443</v>
      </c>
      <c r="I211" s="53">
        <v>384</v>
      </c>
    </row>
    <row r="212" spans="1:9" s="41" customFormat="1" ht="11.25" customHeight="1" x14ac:dyDescent="0.2">
      <c r="A212" s="240" t="s">
        <v>178</v>
      </c>
      <c r="B212" s="240"/>
      <c r="C212" s="19">
        <v>2565</v>
      </c>
      <c r="D212" s="19">
        <v>2163</v>
      </c>
      <c r="E212" s="53">
        <v>1054</v>
      </c>
      <c r="F212" s="53">
        <v>1109</v>
      </c>
      <c r="G212" s="19">
        <v>402</v>
      </c>
      <c r="H212" s="53">
        <v>216</v>
      </c>
      <c r="I212" s="53">
        <v>186</v>
      </c>
    </row>
    <row r="213" spans="1:9" s="41" customFormat="1" ht="11.25" customHeight="1" x14ac:dyDescent="0.2">
      <c r="A213" s="240" t="s">
        <v>179</v>
      </c>
      <c r="B213" s="240"/>
      <c r="C213" s="19">
        <v>8088</v>
      </c>
      <c r="D213" s="19">
        <v>5901</v>
      </c>
      <c r="E213" s="53">
        <v>2718</v>
      </c>
      <c r="F213" s="53">
        <v>3183</v>
      </c>
      <c r="G213" s="19">
        <v>2187</v>
      </c>
      <c r="H213" s="53">
        <v>1126</v>
      </c>
      <c r="I213" s="53">
        <v>1061</v>
      </c>
    </row>
    <row r="214" spans="1:9" s="41" customFormat="1" ht="11.25" customHeight="1" x14ac:dyDescent="0.2">
      <c r="A214" s="240" t="s">
        <v>180</v>
      </c>
      <c r="B214" s="240"/>
      <c r="C214" s="19">
        <v>641</v>
      </c>
      <c r="D214" s="19">
        <v>564</v>
      </c>
      <c r="E214" s="53">
        <v>269</v>
      </c>
      <c r="F214" s="53">
        <v>295</v>
      </c>
      <c r="G214" s="19">
        <v>77</v>
      </c>
      <c r="H214" s="53">
        <v>50</v>
      </c>
      <c r="I214" s="53">
        <v>27</v>
      </c>
    </row>
    <row r="215" spans="1:9" s="41" customFormat="1" ht="11.25" customHeight="1" x14ac:dyDescent="0.2">
      <c r="A215" s="240" t="s">
        <v>181</v>
      </c>
      <c r="B215" s="240"/>
      <c r="C215" s="19">
        <v>694</v>
      </c>
      <c r="D215" s="19">
        <v>606</v>
      </c>
      <c r="E215" s="53">
        <v>300</v>
      </c>
      <c r="F215" s="53">
        <v>306</v>
      </c>
      <c r="G215" s="19">
        <v>88</v>
      </c>
      <c r="H215" s="53">
        <v>43</v>
      </c>
      <c r="I215" s="53">
        <v>45</v>
      </c>
    </row>
    <row r="216" spans="1:9" s="41" customFormat="1" ht="11.25" customHeight="1" x14ac:dyDescent="0.2">
      <c r="A216" s="240" t="s">
        <v>182</v>
      </c>
      <c r="B216" s="240"/>
      <c r="C216" s="19">
        <v>783</v>
      </c>
      <c r="D216" s="19">
        <v>655</v>
      </c>
      <c r="E216" s="53">
        <v>303</v>
      </c>
      <c r="F216" s="53">
        <v>352</v>
      </c>
      <c r="G216" s="19">
        <v>128</v>
      </c>
      <c r="H216" s="53">
        <v>71</v>
      </c>
      <c r="I216" s="53">
        <v>57</v>
      </c>
    </row>
    <row r="217" spans="1:9" s="41" customFormat="1" ht="11.25" customHeight="1" x14ac:dyDescent="0.2">
      <c r="A217" s="240" t="s">
        <v>183</v>
      </c>
      <c r="B217" s="240"/>
      <c r="C217" s="19">
        <v>372</v>
      </c>
      <c r="D217" s="19">
        <v>339</v>
      </c>
      <c r="E217" s="53">
        <v>184</v>
      </c>
      <c r="F217" s="53">
        <v>155</v>
      </c>
      <c r="G217" s="19">
        <v>33</v>
      </c>
      <c r="H217" s="53">
        <v>15</v>
      </c>
      <c r="I217" s="53">
        <v>18</v>
      </c>
    </row>
    <row r="218" spans="1:9" s="41" customFormat="1" ht="11.25" customHeight="1" x14ac:dyDescent="0.2">
      <c r="A218" s="240" t="s">
        <v>184</v>
      </c>
      <c r="B218" s="240"/>
      <c r="C218" s="19">
        <v>1237</v>
      </c>
      <c r="D218" s="19">
        <v>1044</v>
      </c>
      <c r="E218" s="53">
        <v>484</v>
      </c>
      <c r="F218" s="53">
        <v>560</v>
      </c>
      <c r="G218" s="19">
        <v>193</v>
      </c>
      <c r="H218" s="53">
        <v>106</v>
      </c>
      <c r="I218" s="53">
        <v>87</v>
      </c>
    </row>
    <row r="219" spans="1:9" s="41" customFormat="1" ht="11.25" customHeight="1" x14ac:dyDescent="0.2">
      <c r="A219" s="240" t="s">
        <v>185</v>
      </c>
      <c r="B219" s="240"/>
      <c r="C219" s="19">
        <v>342</v>
      </c>
      <c r="D219" s="19">
        <v>325</v>
      </c>
      <c r="E219" s="53">
        <v>154</v>
      </c>
      <c r="F219" s="53">
        <v>171</v>
      </c>
      <c r="G219" s="19">
        <v>17</v>
      </c>
      <c r="H219" s="53">
        <v>9</v>
      </c>
      <c r="I219" s="53">
        <v>8</v>
      </c>
    </row>
    <row r="220" spans="1:9" s="41" customFormat="1" ht="11.25" customHeight="1" x14ac:dyDescent="0.2">
      <c r="A220" s="240" t="s">
        <v>186</v>
      </c>
      <c r="B220" s="240"/>
      <c r="C220" s="19">
        <v>114</v>
      </c>
      <c r="D220" s="19">
        <v>93</v>
      </c>
      <c r="E220" s="53">
        <v>49</v>
      </c>
      <c r="F220" s="53">
        <v>44</v>
      </c>
      <c r="G220" s="19">
        <v>21</v>
      </c>
      <c r="H220" s="53">
        <v>12</v>
      </c>
      <c r="I220" s="53">
        <v>9</v>
      </c>
    </row>
    <row r="221" spans="1:9" s="41" customFormat="1" ht="11.25" customHeight="1" x14ac:dyDescent="0.2">
      <c r="A221" s="240" t="s">
        <v>187</v>
      </c>
      <c r="B221" s="240"/>
      <c r="C221" s="19">
        <v>2424</v>
      </c>
      <c r="D221" s="19">
        <v>1869</v>
      </c>
      <c r="E221" s="53">
        <v>854</v>
      </c>
      <c r="F221" s="53">
        <v>1015</v>
      </c>
      <c r="G221" s="19">
        <v>555</v>
      </c>
      <c r="H221" s="53">
        <v>311</v>
      </c>
      <c r="I221" s="53">
        <v>244</v>
      </c>
    </row>
    <row r="222" spans="1:9" s="41" customFormat="1" ht="11.25" customHeight="1" x14ac:dyDescent="0.2">
      <c r="A222" s="240" t="s">
        <v>188</v>
      </c>
      <c r="B222" s="240"/>
      <c r="C222" s="19">
        <v>551</v>
      </c>
      <c r="D222" s="19">
        <v>507</v>
      </c>
      <c r="E222" s="53">
        <v>241</v>
      </c>
      <c r="F222" s="53">
        <v>266</v>
      </c>
      <c r="G222" s="19">
        <v>44</v>
      </c>
      <c r="H222" s="53">
        <v>22</v>
      </c>
      <c r="I222" s="53">
        <v>22</v>
      </c>
    </row>
    <row r="223" spans="1:9" s="41" customFormat="1" ht="11.25" customHeight="1" x14ac:dyDescent="0.2">
      <c r="A223" s="240" t="s">
        <v>189</v>
      </c>
      <c r="B223" s="240"/>
      <c r="C223" s="19">
        <v>574</v>
      </c>
      <c r="D223" s="19">
        <v>510</v>
      </c>
      <c r="E223" s="53">
        <v>249</v>
      </c>
      <c r="F223" s="53">
        <v>261</v>
      </c>
      <c r="G223" s="19">
        <v>64</v>
      </c>
      <c r="H223" s="53">
        <v>37</v>
      </c>
      <c r="I223" s="53">
        <v>27</v>
      </c>
    </row>
    <row r="224" spans="1:9" s="41" customFormat="1" ht="11.25" customHeight="1" x14ac:dyDescent="0.2">
      <c r="A224" s="240" t="s">
        <v>190</v>
      </c>
      <c r="B224" s="240"/>
      <c r="C224" s="19">
        <v>2236</v>
      </c>
      <c r="D224" s="19">
        <v>1568</v>
      </c>
      <c r="E224" s="53">
        <v>763</v>
      </c>
      <c r="F224" s="53">
        <v>805</v>
      </c>
      <c r="G224" s="19">
        <v>668</v>
      </c>
      <c r="H224" s="53">
        <v>376</v>
      </c>
      <c r="I224" s="53">
        <v>292</v>
      </c>
    </row>
    <row r="225" spans="1:9" s="41" customFormat="1" ht="11.25" customHeight="1" x14ac:dyDescent="0.2">
      <c r="A225" s="240" t="s">
        <v>191</v>
      </c>
      <c r="B225" s="240"/>
      <c r="C225" s="19">
        <v>204</v>
      </c>
      <c r="D225" s="19">
        <v>191</v>
      </c>
      <c r="E225" s="53">
        <v>98</v>
      </c>
      <c r="F225" s="53">
        <v>93</v>
      </c>
      <c r="G225" s="19">
        <v>13</v>
      </c>
      <c r="H225" s="53">
        <v>7</v>
      </c>
      <c r="I225" s="53">
        <v>6</v>
      </c>
    </row>
    <row r="226" spans="1:9" s="41" customFormat="1" ht="11.25" customHeight="1" x14ac:dyDescent="0.2">
      <c r="A226" s="242" t="s">
        <v>192</v>
      </c>
      <c r="B226" s="242"/>
      <c r="C226" s="25">
        <v>2968</v>
      </c>
      <c r="D226" s="25">
        <v>2221</v>
      </c>
      <c r="E226" s="54">
        <v>1046</v>
      </c>
      <c r="F226" s="54">
        <v>1175</v>
      </c>
      <c r="G226" s="42">
        <v>747</v>
      </c>
      <c r="H226" s="54">
        <v>423</v>
      </c>
      <c r="I226" s="54">
        <v>324</v>
      </c>
    </row>
    <row r="227" spans="1:9" s="41" customFormat="1" ht="11.25" customHeight="1" x14ac:dyDescent="0.2">
      <c r="A227" s="247"/>
      <c r="B227" s="247"/>
      <c r="C227" s="247"/>
      <c r="D227" s="247"/>
      <c r="E227" s="247"/>
      <c r="F227" s="247"/>
      <c r="G227" s="247"/>
      <c r="H227" s="247"/>
      <c r="I227" s="247"/>
    </row>
    <row r="228" spans="1:9" s="41" customFormat="1" ht="11.25" customHeight="1" x14ac:dyDescent="0.2">
      <c r="A228" s="243" t="s">
        <v>193</v>
      </c>
      <c r="B228" s="243"/>
      <c r="C228" s="16">
        <v>12193</v>
      </c>
      <c r="D228" s="16">
        <v>8506</v>
      </c>
      <c r="E228" s="16">
        <v>4063</v>
      </c>
      <c r="F228" s="16">
        <v>4443</v>
      </c>
      <c r="G228" s="40">
        <v>3687</v>
      </c>
      <c r="H228" s="16">
        <v>2029</v>
      </c>
      <c r="I228" s="16">
        <v>1658</v>
      </c>
    </row>
    <row r="229" spans="1:9" s="41" customFormat="1" ht="11.25" customHeight="1" x14ac:dyDescent="0.2">
      <c r="A229" s="240" t="s">
        <v>194</v>
      </c>
      <c r="B229" s="240"/>
      <c r="C229" s="19">
        <v>5926</v>
      </c>
      <c r="D229" s="19">
        <v>3765</v>
      </c>
      <c r="E229" s="53">
        <v>1783</v>
      </c>
      <c r="F229" s="53">
        <v>1982</v>
      </c>
      <c r="G229" s="19">
        <v>2161</v>
      </c>
      <c r="H229" s="53">
        <v>1155</v>
      </c>
      <c r="I229" s="53">
        <v>1006</v>
      </c>
    </row>
    <row r="230" spans="1:9" s="41" customFormat="1" ht="11.25" customHeight="1" x14ac:dyDescent="0.2">
      <c r="A230" s="240" t="s">
        <v>195</v>
      </c>
      <c r="B230" s="240"/>
      <c r="C230" s="19">
        <v>2479</v>
      </c>
      <c r="D230" s="19">
        <v>2068</v>
      </c>
      <c r="E230" s="53">
        <v>977</v>
      </c>
      <c r="F230" s="53">
        <v>1091</v>
      </c>
      <c r="G230" s="19">
        <v>411</v>
      </c>
      <c r="H230" s="53">
        <v>228</v>
      </c>
      <c r="I230" s="53">
        <v>183</v>
      </c>
    </row>
    <row r="231" spans="1:9" s="41" customFormat="1" ht="11.25" customHeight="1" x14ac:dyDescent="0.2">
      <c r="A231" s="240" t="s">
        <v>196</v>
      </c>
      <c r="B231" s="240"/>
      <c r="C231" s="19">
        <v>613</v>
      </c>
      <c r="D231" s="19">
        <v>430</v>
      </c>
      <c r="E231" s="53">
        <v>215</v>
      </c>
      <c r="F231" s="53">
        <v>215</v>
      </c>
      <c r="G231" s="19">
        <v>183</v>
      </c>
      <c r="H231" s="53">
        <v>111</v>
      </c>
      <c r="I231" s="53">
        <v>72</v>
      </c>
    </row>
    <row r="232" spans="1:9" s="41" customFormat="1" ht="11.25" customHeight="1" x14ac:dyDescent="0.2">
      <c r="A232" s="240" t="s">
        <v>197</v>
      </c>
      <c r="B232" s="240"/>
      <c r="C232" s="19">
        <v>549</v>
      </c>
      <c r="D232" s="19">
        <v>435</v>
      </c>
      <c r="E232" s="53">
        <v>205</v>
      </c>
      <c r="F232" s="53">
        <v>230</v>
      </c>
      <c r="G232" s="19">
        <v>114</v>
      </c>
      <c r="H232" s="53">
        <v>71</v>
      </c>
      <c r="I232" s="53">
        <v>43</v>
      </c>
    </row>
    <row r="233" spans="1:9" s="41" customFormat="1" ht="11.25" customHeight="1" x14ac:dyDescent="0.2">
      <c r="A233" s="240" t="s">
        <v>198</v>
      </c>
      <c r="B233" s="240"/>
      <c r="C233" s="19">
        <v>1601</v>
      </c>
      <c r="D233" s="19">
        <v>1167</v>
      </c>
      <c r="E233" s="53">
        <v>570</v>
      </c>
      <c r="F233" s="53">
        <v>597</v>
      </c>
      <c r="G233" s="19">
        <v>434</v>
      </c>
      <c r="H233" s="53">
        <v>243</v>
      </c>
      <c r="I233" s="53">
        <v>191</v>
      </c>
    </row>
    <row r="234" spans="1:9" s="41" customFormat="1" ht="11.25" customHeight="1" x14ac:dyDescent="0.2">
      <c r="A234" s="242" t="s">
        <v>199</v>
      </c>
      <c r="B234" s="242"/>
      <c r="C234" s="25">
        <v>1025</v>
      </c>
      <c r="D234" s="25">
        <v>641</v>
      </c>
      <c r="E234" s="54">
        <v>313</v>
      </c>
      <c r="F234" s="54">
        <v>328</v>
      </c>
      <c r="G234" s="25">
        <v>384</v>
      </c>
      <c r="H234" s="54">
        <v>221</v>
      </c>
      <c r="I234" s="54">
        <v>163</v>
      </c>
    </row>
    <row r="235" spans="1:9" s="41" customFormat="1" ht="11.25" customHeight="1" x14ac:dyDescent="0.2">
      <c r="A235" s="247"/>
      <c r="B235" s="247"/>
      <c r="C235" s="247"/>
      <c r="D235" s="247"/>
      <c r="E235" s="247"/>
      <c r="F235" s="247"/>
      <c r="G235" s="247"/>
      <c r="H235" s="247"/>
      <c r="I235" s="247"/>
    </row>
    <row r="236" spans="1:9" s="41" customFormat="1" ht="11.25" customHeight="1" x14ac:dyDescent="0.2">
      <c r="A236" s="243" t="s">
        <v>200</v>
      </c>
      <c r="B236" s="243"/>
      <c r="C236" s="16">
        <v>5672</v>
      </c>
      <c r="D236" s="16">
        <v>5225</v>
      </c>
      <c r="E236" s="16">
        <v>2582</v>
      </c>
      <c r="F236" s="16">
        <v>2643</v>
      </c>
      <c r="G236" s="40">
        <v>447</v>
      </c>
      <c r="H236" s="16">
        <v>253</v>
      </c>
      <c r="I236" s="16">
        <v>194</v>
      </c>
    </row>
    <row r="237" spans="1:9" s="41" customFormat="1" ht="11.25" customHeight="1" x14ac:dyDescent="0.2">
      <c r="A237" s="240" t="s">
        <v>201</v>
      </c>
      <c r="B237" s="240"/>
      <c r="C237" s="19">
        <v>1849</v>
      </c>
      <c r="D237" s="19">
        <v>1657</v>
      </c>
      <c r="E237" s="53">
        <v>798</v>
      </c>
      <c r="F237" s="53">
        <v>859</v>
      </c>
      <c r="G237" s="19">
        <v>192</v>
      </c>
      <c r="H237" s="53">
        <v>108</v>
      </c>
      <c r="I237" s="53">
        <v>84</v>
      </c>
    </row>
    <row r="238" spans="1:9" s="41" customFormat="1" ht="11.25" customHeight="1" x14ac:dyDescent="0.2">
      <c r="A238" s="240" t="s">
        <v>202</v>
      </c>
      <c r="B238" s="240"/>
      <c r="C238" s="19">
        <v>1813</v>
      </c>
      <c r="D238" s="19">
        <v>1696</v>
      </c>
      <c r="E238" s="53">
        <v>837</v>
      </c>
      <c r="F238" s="53">
        <v>859</v>
      </c>
      <c r="G238" s="19">
        <v>117</v>
      </c>
      <c r="H238" s="53">
        <v>67</v>
      </c>
      <c r="I238" s="53">
        <v>50</v>
      </c>
    </row>
    <row r="239" spans="1:9" s="41" customFormat="1" ht="11.25" customHeight="1" x14ac:dyDescent="0.2">
      <c r="A239" s="240" t="s">
        <v>203</v>
      </c>
      <c r="B239" s="240"/>
      <c r="C239" s="19">
        <v>370</v>
      </c>
      <c r="D239" s="19">
        <v>346</v>
      </c>
      <c r="E239" s="53">
        <v>170</v>
      </c>
      <c r="F239" s="53">
        <v>176</v>
      </c>
      <c r="G239" s="19">
        <v>24</v>
      </c>
      <c r="H239" s="53">
        <v>11</v>
      </c>
      <c r="I239" s="53">
        <v>13</v>
      </c>
    </row>
    <row r="240" spans="1:9" s="41" customFormat="1" ht="11.25" customHeight="1" x14ac:dyDescent="0.2">
      <c r="A240" s="240" t="s">
        <v>204</v>
      </c>
      <c r="B240" s="240"/>
      <c r="C240" s="19">
        <v>1285</v>
      </c>
      <c r="D240" s="19">
        <v>1184</v>
      </c>
      <c r="E240" s="53">
        <v>598</v>
      </c>
      <c r="F240" s="53">
        <v>586</v>
      </c>
      <c r="G240" s="19">
        <v>101</v>
      </c>
      <c r="H240" s="53">
        <v>60</v>
      </c>
      <c r="I240" s="53">
        <v>41</v>
      </c>
    </row>
    <row r="241" spans="1:9" s="41" customFormat="1" ht="11.25" customHeight="1" x14ac:dyDescent="0.2">
      <c r="A241" s="242" t="s">
        <v>205</v>
      </c>
      <c r="B241" s="242"/>
      <c r="C241" s="25">
        <v>355</v>
      </c>
      <c r="D241" s="25">
        <v>342</v>
      </c>
      <c r="E241" s="54">
        <v>179</v>
      </c>
      <c r="F241" s="54">
        <v>163</v>
      </c>
      <c r="G241" s="25">
        <v>13</v>
      </c>
      <c r="H241" s="54">
        <v>7</v>
      </c>
      <c r="I241" s="54">
        <v>6</v>
      </c>
    </row>
    <row r="242" spans="1:9" s="41" customFormat="1" ht="11.25" customHeight="1" x14ac:dyDescent="0.2">
      <c r="A242" s="247"/>
      <c r="B242" s="247"/>
      <c r="C242" s="247"/>
      <c r="D242" s="247"/>
      <c r="E242" s="247"/>
      <c r="F242" s="247"/>
      <c r="G242" s="247"/>
      <c r="H242" s="247"/>
      <c r="I242" s="247"/>
    </row>
    <row r="243" spans="1:9" s="41" customFormat="1" ht="11.25" customHeight="1" x14ac:dyDescent="0.2">
      <c r="A243" s="243" t="s">
        <v>206</v>
      </c>
      <c r="B243" s="243"/>
      <c r="C243" s="16">
        <v>9943</v>
      </c>
      <c r="D243" s="16">
        <v>7120</v>
      </c>
      <c r="E243" s="16">
        <v>3394</v>
      </c>
      <c r="F243" s="16">
        <v>3726</v>
      </c>
      <c r="G243" s="16">
        <v>2823</v>
      </c>
      <c r="H243" s="16">
        <v>1762</v>
      </c>
      <c r="I243" s="16">
        <v>1061</v>
      </c>
    </row>
    <row r="244" spans="1:9" s="41" customFormat="1" ht="11.25" customHeight="1" x14ac:dyDescent="0.2">
      <c r="A244" s="240" t="s">
        <v>207</v>
      </c>
      <c r="B244" s="240"/>
      <c r="C244" s="19">
        <v>1585</v>
      </c>
      <c r="D244" s="19">
        <v>1223</v>
      </c>
      <c r="E244" s="53">
        <v>574</v>
      </c>
      <c r="F244" s="53">
        <v>649</v>
      </c>
      <c r="G244" s="19">
        <v>362</v>
      </c>
      <c r="H244" s="53">
        <v>216</v>
      </c>
      <c r="I244" s="53">
        <v>146</v>
      </c>
    </row>
    <row r="245" spans="1:9" s="41" customFormat="1" ht="11.25" customHeight="1" x14ac:dyDescent="0.2">
      <c r="A245" s="240" t="s">
        <v>208</v>
      </c>
      <c r="B245" s="240"/>
      <c r="C245" s="19">
        <v>105</v>
      </c>
      <c r="D245" s="19">
        <v>84</v>
      </c>
      <c r="E245" s="53">
        <v>38</v>
      </c>
      <c r="F245" s="53">
        <v>46</v>
      </c>
      <c r="G245" s="19">
        <v>21</v>
      </c>
      <c r="H245" s="53">
        <v>11</v>
      </c>
      <c r="I245" s="53">
        <v>10</v>
      </c>
    </row>
    <row r="246" spans="1:9" s="41" customFormat="1" ht="11.25" customHeight="1" x14ac:dyDescent="0.2">
      <c r="A246" s="240" t="s">
        <v>209</v>
      </c>
      <c r="B246" s="240"/>
      <c r="C246" s="19">
        <v>83</v>
      </c>
      <c r="D246" s="19">
        <v>73</v>
      </c>
      <c r="E246" s="53">
        <v>33</v>
      </c>
      <c r="F246" s="53">
        <v>40</v>
      </c>
      <c r="G246" s="19">
        <v>10</v>
      </c>
      <c r="H246" s="53">
        <v>9</v>
      </c>
      <c r="I246" s="53">
        <v>1</v>
      </c>
    </row>
    <row r="247" spans="1:9" s="41" customFormat="1" ht="11.25" customHeight="1" x14ac:dyDescent="0.2">
      <c r="A247" s="240" t="s">
        <v>210</v>
      </c>
      <c r="B247" s="240"/>
      <c r="C247" s="19">
        <v>1019</v>
      </c>
      <c r="D247" s="19">
        <v>585</v>
      </c>
      <c r="E247" s="53">
        <v>267</v>
      </c>
      <c r="F247" s="53">
        <v>318</v>
      </c>
      <c r="G247" s="19">
        <v>434</v>
      </c>
      <c r="H247" s="53">
        <v>254</v>
      </c>
      <c r="I247" s="53">
        <v>180</v>
      </c>
    </row>
    <row r="248" spans="1:9" s="41" customFormat="1" ht="11.25" customHeight="1" x14ac:dyDescent="0.2">
      <c r="A248" s="240" t="s">
        <v>211</v>
      </c>
      <c r="B248" s="240"/>
      <c r="C248" s="19">
        <v>37</v>
      </c>
      <c r="D248" s="19">
        <v>34</v>
      </c>
      <c r="E248" s="53">
        <v>16</v>
      </c>
      <c r="F248" s="53">
        <v>18</v>
      </c>
      <c r="G248" s="19">
        <v>3</v>
      </c>
      <c r="H248" s="53">
        <v>1</v>
      </c>
      <c r="I248" s="53">
        <v>2</v>
      </c>
    </row>
    <row r="249" spans="1:9" s="41" customFormat="1" ht="11.25" customHeight="1" x14ac:dyDescent="0.2">
      <c r="A249" s="240" t="s">
        <v>212</v>
      </c>
      <c r="B249" s="240"/>
      <c r="C249" s="19">
        <v>60</v>
      </c>
      <c r="D249" s="19">
        <v>58</v>
      </c>
      <c r="E249" s="53">
        <v>31</v>
      </c>
      <c r="F249" s="53">
        <v>27</v>
      </c>
      <c r="G249" s="19">
        <v>2</v>
      </c>
      <c r="H249" s="53">
        <v>1</v>
      </c>
      <c r="I249" s="53">
        <v>1</v>
      </c>
    </row>
    <row r="250" spans="1:9" s="41" customFormat="1" ht="11.25" customHeight="1" x14ac:dyDescent="0.2">
      <c r="A250" s="240" t="s">
        <v>213</v>
      </c>
      <c r="B250" s="240"/>
      <c r="C250" s="19">
        <v>87</v>
      </c>
      <c r="D250" s="19">
        <v>81</v>
      </c>
      <c r="E250" s="53">
        <v>40</v>
      </c>
      <c r="F250" s="53">
        <v>41</v>
      </c>
      <c r="G250" s="19">
        <v>6</v>
      </c>
      <c r="H250" s="53">
        <v>3</v>
      </c>
      <c r="I250" s="53">
        <v>3</v>
      </c>
    </row>
    <row r="251" spans="1:9" s="41" customFormat="1" ht="11.25" customHeight="1" x14ac:dyDescent="0.2">
      <c r="A251" s="240" t="s">
        <v>214</v>
      </c>
      <c r="B251" s="240"/>
      <c r="C251" s="19">
        <v>409</v>
      </c>
      <c r="D251" s="19">
        <v>391</v>
      </c>
      <c r="E251" s="53">
        <v>195</v>
      </c>
      <c r="F251" s="53">
        <v>196</v>
      </c>
      <c r="G251" s="19">
        <v>18</v>
      </c>
      <c r="H251" s="53">
        <v>8</v>
      </c>
      <c r="I251" s="53">
        <v>10</v>
      </c>
    </row>
    <row r="252" spans="1:9" s="41" customFormat="1" ht="11.25" customHeight="1" x14ac:dyDescent="0.2">
      <c r="A252" s="240" t="s">
        <v>215</v>
      </c>
      <c r="B252" s="240"/>
      <c r="C252" s="19">
        <v>182</v>
      </c>
      <c r="D252" s="19">
        <v>166</v>
      </c>
      <c r="E252" s="53">
        <v>75</v>
      </c>
      <c r="F252" s="53">
        <v>91</v>
      </c>
      <c r="G252" s="19">
        <v>16</v>
      </c>
      <c r="H252" s="53">
        <v>13</v>
      </c>
      <c r="I252" s="53">
        <v>3</v>
      </c>
    </row>
    <row r="253" spans="1:9" s="41" customFormat="1" ht="11.25" customHeight="1" x14ac:dyDescent="0.2">
      <c r="A253" s="240" t="s">
        <v>216</v>
      </c>
      <c r="B253" s="240"/>
      <c r="C253" s="19">
        <v>1984</v>
      </c>
      <c r="D253" s="19">
        <v>1398</v>
      </c>
      <c r="E253" s="53">
        <v>653</v>
      </c>
      <c r="F253" s="53">
        <v>745</v>
      </c>
      <c r="G253" s="19">
        <v>586</v>
      </c>
      <c r="H253" s="53">
        <v>299</v>
      </c>
      <c r="I253" s="53">
        <v>287</v>
      </c>
    </row>
    <row r="254" spans="1:9" s="41" customFormat="1" ht="11.25" customHeight="1" x14ac:dyDescent="0.2">
      <c r="A254" s="240" t="s">
        <v>217</v>
      </c>
      <c r="B254" s="240"/>
      <c r="C254" s="19">
        <v>913</v>
      </c>
      <c r="D254" s="19">
        <v>697</v>
      </c>
      <c r="E254" s="53">
        <v>332</v>
      </c>
      <c r="F254" s="53">
        <v>365</v>
      </c>
      <c r="G254" s="19">
        <v>216</v>
      </c>
      <c r="H254" s="53">
        <v>119</v>
      </c>
      <c r="I254" s="53">
        <v>97</v>
      </c>
    </row>
    <row r="255" spans="1:9" s="41" customFormat="1" ht="11.25" customHeight="1" x14ac:dyDescent="0.2">
      <c r="A255" s="240" t="s">
        <v>218</v>
      </c>
      <c r="B255" s="240"/>
      <c r="C255" s="19">
        <v>513</v>
      </c>
      <c r="D255" s="19">
        <v>201</v>
      </c>
      <c r="E255" s="53">
        <v>102</v>
      </c>
      <c r="F255" s="53">
        <v>99</v>
      </c>
      <c r="G255" s="19">
        <v>312</v>
      </c>
      <c r="H255" s="53">
        <v>286</v>
      </c>
      <c r="I255" s="53">
        <v>26</v>
      </c>
    </row>
    <row r="256" spans="1:9" s="41" customFormat="1" ht="11.25" customHeight="1" x14ac:dyDescent="0.2">
      <c r="A256" s="240" t="s">
        <v>219</v>
      </c>
      <c r="B256" s="240"/>
      <c r="C256" s="19">
        <v>126</v>
      </c>
      <c r="D256" s="19">
        <v>118</v>
      </c>
      <c r="E256" s="53">
        <v>61</v>
      </c>
      <c r="F256" s="53">
        <v>57</v>
      </c>
      <c r="G256" s="19">
        <v>8</v>
      </c>
      <c r="H256" s="53">
        <v>6</v>
      </c>
      <c r="I256" s="53">
        <v>2</v>
      </c>
    </row>
    <row r="257" spans="1:9" s="41" customFormat="1" ht="11.25" customHeight="1" x14ac:dyDescent="0.2">
      <c r="A257" s="240" t="s">
        <v>220</v>
      </c>
      <c r="B257" s="240"/>
      <c r="C257" s="19">
        <v>371</v>
      </c>
      <c r="D257" s="19">
        <v>295</v>
      </c>
      <c r="E257" s="53">
        <v>147</v>
      </c>
      <c r="F257" s="53">
        <v>148</v>
      </c>
      <c r="G257" s="19">
        <v>76</v>
      </c>
      <c r="H257" s="53">
        <v>39</v>
      </c>
      <c r="I257" s="53">
        <v>37</v>
      </c>
    </row>
    <row r="258" spans="1:9" s="41" customFormat="1" ht="11.25" customHeight="1" x14ac:dyDescent="0.2">
      <c r="A258" s="240" t="s">
        <v>221</v>
      </c>
      <c r="B258" s="240"/>
      <c r="C258" s="19">
        <v>879</v>
      </c>
      <c r="D258" s="19">
        <v>447</v>
      </c>
      <c r="E258" s="53">
        <v>222</v>
      </c>
      <c r="F258" s="53">
        <v>225</v>
      </c>
      <c r="G258" s="19">
        <v>432</v>
      </c>
      <c r="H258" s="53">
        <v>318</v>
      </c>
      <c r="I258" s="53">
        <v>114</v>
      </c>
    </row>
    <row r="259" spans="1:9" s="41" customFormat="1" ht="11.25" customHeight="1" x14ac:dyDescent="0.2">
      <c r="A259" s="240" t="s">
        <v>222</v>
      </c>
      <c r="B259" s="240"/>
      <c r="C259" s="19">
        <v>453</v>
      </c>
      <c r="D259" s="19">
        <v>338</v>
      </c>
      <c r="E259" s="53">
        <v>162</v>
      </c>
      <c r="F259" s="53">
        <v>176</v>
      </c>
      <c r="G259" s="19">
        <v>115</v>
      </c>
      <c r="H259" s="53">
        <v>70</v>
      </c>
      <c r="I259" s="53">
        <v>45</v>
      </c>
    </row>
    <row r="260" spans="1:9" s="41" customFormat="1" ht="11.25" customHeight="1" x14ac:dyDescent="0.2">
      <c r="A260" s="240" t="s">
        <v>223</v>
      </c>
      <c r="B260" s="240"/>
      <c r="C260" s="19">
        <v>1055</v>
      </c>
      <c r="D260" s="19">
        <v>850</v>
      </c>
      <c r="E260" s="53">
        <v>406</v>
      </c>
      <c r="F260" s="53">
        <v>444</v>
      </c>
      <c r="G260" s="19">
        <v>205</v>
      </c>
      <c r="H260" s="53">
        <v>109</v>
      </c>
      <c r="I260" s="53">
        <v>96</v>
      </c>
    </row>
    <row r="261" spans="1:9" s="41" customFormat="1" ht="11.25" customHeight="1" x14ac:dyDescent="0.2">
      <c r="A261" s="242" t="s">
        <v>224</v>
      </c>
      <c r="B261" s="242"/>
      <c r="C261" s="42">
        <v>82</v>
      </c>
      <c r="D261" s="42">
        <v>81</v>
      </c>
      <c r="E261" s="55">
        <v>40</v>
      </c>
      <c r="F261" s="55">
        <v>41</v>
      </c>
      <c r="G261" s="42">
        <v>1</v>
      </c>
      <c r="H261" s="55">
        <v>0</v>
      </c>
      <c r="I261" s="55">
        <v>1</v>
      </c>
    </row>
    <row r="262" spans="1:9" s="41" customFormat="1" ht="11.25" customHeight="1" x14ac:dyDescent="0.2">
      <c r="A262" s="247"/>
      <c r="B262" s="247"/>
      <c r="C262" s="247"/>
      <c r="D262" s="247"/>
      <c r="E262" s="247"/>
      <c r="F262" s="247"/>
      <c r="G262" s="247"/>
      <c r="H262" s="247"/>
      <c r="I262" s="247"/>
    </row>
    <row r="263" spans="1:9" s="41" customFormat="1" ht="11.25" customHeight="1" x14ac:dyDescent="0.2">
      <c r="A263" s="243" t="s">
        <v>225</v>
      </c>
      <c r="B263" s="243"/>
      <c r="C263" s="16">
        <v>328580</v>
      </c>
      <c r="D263" s="16">
        <v>245786</v>
      </c>
      <c r="E263" s="16">
        <v>113454</v>
      </c>
      <c r="F263" s="16">
        <v>132332</v>
      </c>
      <c r="G263" s="16">
        <v>82794</v>
      </c>
      <c r="H263" s="16">
        <v>44202</v>
      </c>
      <c r="I263" s="16">
        <v>38592</v>
      </c>
    </row>
    <row r="264" spans="1:9" s="41" customFormat="1" ht="11.25" customHeight="1" x14ac:dyDescent="0.2">
      <c r="A264" s="240" t="s">
        <v>226</v>
      </c>
      <c r="B264" s="240"/>
      <c r="C264" s="19">
        <v>48188</v>
      </c>
      <c r="D264" s="19">
        <v>37971</v>
      </c>
      <c r="E264" s="19">
        <v>17694</v>
      </c>
      <c r="F264" s="19">
        <v>20277</v>
      </c>
      <c r="G264" s="19">
        <v>10217</v>
      </c>
      <c r="H264" s="19">
        <v>5408</v>
      </c>
      <c r="I264" s="19">
        <v>4809</v>
      </c>
    </row>
    <row r="265" spans="1:9" s="41" customFormat="1" ht="11.25" customHeight="1" x14ac:dyDescent="0.2">
      <c r="A265" s="240" t="s">
        <v>227</v>
      </c>
      <c r="B265" s="240"/>
      <c r="C265" s="19">
        <v>138480</v>
      </c>
      <c r="D265" s="19">
        <v>100310</v>
      </c>
      <c r="E265" s="19">
        <v>45761</v>
      </c>
      <c r="F265" s="19">
        <v>54549</v>
      </c>
      <c r="G265" s="19">
        <v>38170</v>
      </c>
      <c r="H265" s="19">
        <v>20216</v>
      </c>
      <c r="I265" s="19">
        <v>17954</v>
      </c>
    </row>
    <row r="266" spans="1:9" s="41" customFormat="1" ht="11.25" customHeight="1" x14ac:dyDescent="0.2">
      <c r="A266" s="240" t="s">
        <v>228</v>
      </c>
      <c r="B266" s="240"/>
      <c r="C266" s="19">
        <v>61157</v>
      </c>
      <c r="D266" s="19">
        <v>46830</v>
      </c>
      <c r="E266" s="19">
        <v>21357</v>
      </c>
      <c r="F266" s="19">
        <v>25473</v>
      </c>
      <c r="G266" s="19">
        <v>14327</v>
      </c>
      <c r="H266" s="19">
        <v>7556</v>
      </c>
      <c r="I266" s="19">
        <v>6771</v>
      </c>
    </row>
    <row r="267" spans="1:9" s="41" customFormat="1" ht="11.25" customHeight="1" x14ac:dyDescent="0.2">
      <c r="A267" s="240" t="s">
        <v>229</v>
      </c>
      <c r="B267" s="240"/>
      <c r="C267" s="19">
        <v>5819</v>
      </c>
      <c r="D267" s="19">
        <v>5205</v>
      </c>
      <c r="E267" s="19">
        <v>2512</v>
      </c>
      <c r="F267" s="19">
        <v>2693</v>
      </c>
      <c r="G267" s="19">
        <v>614</v>
      </c>
      <c r="H267" s="19">
        <v>350</v>
      </c>
      <c r="I267" s="19">
        <v>264</v>
      </c>
    </row>
    <row r="268" spans="1:9" s="41" customFormat="1" ht="11.25" customHeight="1" x14ac:dyDescent="0.2">
      <c r="A268" s="240" t="s">
        <v>230</v>
      </c>
      <c r="B268" s="240"/>
      <c r="C268" s="19">
        <v>47128</v>
      </c>
      <c r="D268" s="19">
        <v>34619</v>
      </c>
      <c r="E268" s="19">
        <v>16091</v>
      </c>
      <c r="F268" s="19">
        <v>18528</v>
      </c>
      <c r="G268" s="19">
        <v>12509</v>
      </c>
      <c r="H268" s="19">
        <v>6628</v>
      </c>
      <c r="I268" s="19">
        <v>5881</v>
      </c>
    </row>
    <row r="269" spans="1:9" s="41" customFormat="1" ht="11.25" customHeight="1" x14ac:dyDescent="0.2">
      <c r="A269" s="240" t="s">
        <v>231</v>
      </c>
      <c r="B269" s="240"/>
      <c r="C269" s="19">
        <v>12193</v>
      </c>
      <c r="D269" s="19">
        <v>8506</v>
      </c>
      <c r="E269" s="19">
        <v>4063</v>
      </c>
      <c r="F269" s="19">
        <v>4443</v>
      </c>
      <c r="G269" s="19">
        <v>3687</v>
      </c>
      <c r="H269" s="19">
        <v>2029</v>
      </c>
      <c r="I269" s="19">
        <v>1658</v>
      </c>
    </row>
    <row r="270" spans="1:9" s="41" customFormat="1" ht="11.25" customHeight="1" x14ac:dyDescent="0.2">
      <c r="A270" s="240" t="s">
        <v>232</v>
      </c>
      <c r="B270" s="240"/>
      <c r="C270" s="19">
        <v>5672</v>
      </c>
      <c r="D270" s="19">
        <v>5225</v>
      </c>
      <c r="E270" s="19">
        <v>2582</v>
      </c>
      <c r="F270" s="19">
        <v>2643</v>
      </c>
      <c r="G270" s="19">
        <v>447</v>
      </c>
      <c r="H270" s="19">
        <v>253</v>
      </c>
      <c r="I270" s="19">
        <v>194</v>
      </c>
    </row>
    <row r="271" spans="1:9" s="41" customFormat="1" ht="11.25" customHeight="1" x14ac:dyDescent="0.2">
      <c r="A271" s="244" t="s">
        <v>233</v>
      </c>
      <c r="B271" s="244"/>
      <c r="C271" s="25">
        <v>9943</v>
      </c>
      <c r="D271" s="25">
        <v>7120</v>
      </c>
      <c r="E271" s="25">
        <v>3394</v>
      </c>
      <c r="F271" s="25">
        <v>3726</v>
      </c>
      <c r="G271" s="25">
        <v>2823</v>
      </c>
      <c r="H271" s="25">
        <v>1762</v>
      </c>
      <c r="I271" s="25">
        <v>1061</v>
      </c>
    </row>
    <row r="272" spans="1:9" s="41" customFormat="1" ht="11.25" customHeight="1" x14ac:dyDescent="0.2">
      <c r="A272" s="247"/>
      <c r="B272" s="247"/>
      <c r="C272" s="247"/>
      <c r="D272" s="247"/>
      <c r="E272" s="247"/>
      <c r="F272" s="247"/>
      <c r="G272" s="247"/>
      <c r="H272" s="247"/>
      <c r="I272" s="247"/>
    </row>
    <row r="273" spans="1:9" s="41" customFormat="1" ht="11.25" customHeight="1" x14ac:dyDescent="0.2">
      <c r="A273" s="243" t="s">
        <v>369</v>
      </c>
      <c r="B273" s="243"/>
      <c r="C273" s="14">
        <v>285332</v>
      </c>
      <c r="D273" s="14">
        <v>211362</v>
      </c>
      <c r="E273" s="14">
        <v>96824</v>
      </c>
      <c r="F273" s="14">
        <v>114538</v>
      </c>
      <c r="G273" s="14">
        <v>73970</v>
      </c>
      <c r="H273" s="14">
        <v>39142</v>
      </c>
      <c r="I273" s="14">
        <v>34828</v>
      </c>
    </row>
    <row r="274" spans="1:9" s="41" customFormat="1" ht="11.25" customHeight="1" x14ac:dyDescent="0.2">
      <c r="A274" s="240" t="s">
        <v>230</v>
      </c>
      <c r="B274" s="240"/>
      <c r="C274" s="19">
        <v>49361</v>
      </c>
      <c r="D274" s="19">
        <v>36332</v>
      </c>
      <c r="E274" s="19">
        <v>16845</v>
      </c>
      <c r="F274" s="19">
        <v>19487</v>
      </c>
      <c r="G274" s="19">
        <v>13029</v>
      </c>
      <c r="H274" s="19">
        <v>6927</v>
      </c>
      <c r="I274" s="19">
        <v>6102</v>
      </c>
    </row>
    <row r="275" spans="1:9" s="41" customFormat="1" ht="11.25" customHeight="1" x14ac:dyDescent="0.2">
      <c r="A275" s="247" t="s">
        <v>234</v>
      </c>
      <c r="B275" s="247"/>
      <c r="C275" s="19">
        <v>47392</v>
      </c>
      <c r="D275" s="19">
        <v>37211</v>
      </c>
      <c r="E275" s="19">
        <v>17325</v>
      </c>
      <c r="F275" s="19">
        <v>19886</v>
      </c>
      <c r="G275" s="19">
        <v>10181</v>
      </c>
      <c r="H275" s="19">
        <v>5385</v>
      </c>
      <c r="I275" s="19">
        <v>4796</v>
      </c>
    </row>
    <row r="276" spans="1:9" s="41" customFormat="1" ht="11.25" customHeight="1" x14ac:dyDescent="0.2">
      <c r="A276" s="240" t="s">
        <v>228</v>
      </c>
      <c r="B276" s="240"/>
      <c r="C276" s="19">
        <v>57979</v>
      </c>
      <c r="D276" s="19">
        <v>44287</v>
      </c>
      <c r="E276" s="19">
        <v>20180</v>
      </c>
      <c r="F276" s="19">
        <v>24107</v>
      </c>
      <c r="G276" s="19">
        <v>13692</v>
      </c>
      <c r="H276" s="19">
        <v>7213</v>
      </c>
      <c r="I276" s="19">
        <v>6479</v>
      </c>
    </row>
    <row r="277" spans="1:9" s="41" customFormat="1" ht="11.25" customHeight="1" x14ac:dyDescent="0.2">
      <c r="A277" s="242" t="s">
        <v>227</v>
      </c>
      <c r="B277" s="242"/>
      <c r="C277" s="25">
        <v>130600</v>
      </c>
      <c r="D277" s="25">
        <v>93532</v>
      </c>
      <c r="E277" s="25">
        <v>42474</v>
      </c>
      <c r="F277" s="25">
        <v>51058</v>
      </c>
      <c r="G277" s="25">
        <v>37068</v>
      </c>
      <c r="H277" s="25">
        <v>19617</v>
      </c>
      <c r="I277" s="25">
        <v>17451</v>
      </c>
    </row>
    <row r="278" spans="1:9" s="43" customFormat="1" ht="5.25" customHeight="1" x14ac:dyDescent="0.15">
      <c r="A278" s="304"/>
      <c r="B278" s="304"/>
      <c r="C278" s="304"/>
      <c r="D278" s="304"/>
      <c r="E278" s="304"/>
      <c r="F278" s="304"/>
      <c r="G278" s="304"/>
      <c r="H278" s="304"/>
      <c r="I278" s="304"/>
    </row>
    <row r="279" spans="1:9" s="45" customFormat="1" ht="11.25" x14ac:dyDescent="0.2">
      <c r="A279" s="294" t="s">
        <v>268</v>
      </c>
      <c r="B279" s="294"/>
      <c r="C279" s="294"/>
      <c r="D279" s="294"/>
      <c r="E279" s="294"/>
      <c r="F279" s="294"/>
      <c r="G279" s="294"/>
      <c r="H279" s="294"/>
      <c r="I279" s="294"/>
    </row>
    <row r="280" spans="1:9" s="33" customFormat="1" ht="12" customHeight="1" x14ac:dyDescent="0.2">
      <c r="A280" s="294" t="s">
        <v>368</v>
      </c>
      <c r="B280" s="294"/>
      <c r="C280" s="294"/>
      <c r="D280" s="294"/>
      <c r="E280" s="294"/>
      <c r="F280" s="294"/>
      <c r="G280" s="294"/>
      <c r="H280" s="294"/>
      <c r="I280" s="294"/>
    </row>
    <row r="281" spans="1:9" s="43" customFormat="1" ht="5.25" customHeight="1" x14ac:dyDescent="0.2">
      <c r="A281" s="293"/>
      <c r="B281" s="293"/>
      <c r="C281" s="293"/>
      <c r="D281" s="293"/>
      <c r="E281" s="293"/>
      <c r="F281" s="293"/>
      <c r="G281" s="293"/>
      <c r="H281" s="293"/>
      <c r="I281" s="293"/>
    </row>
    <row r="282" spans="1:9" s="45" customFormat="1" ht="9" customHeight="1" x14ac:dyDescent="0.2">
      <c r="A282" s="316" t="s">
        <v>236</v>
      </c>
      <c r="B282" s="316"/>
      <c r="C282" s="316"/>
      <c r="D282" s="316"/>
      <c r="E282" s="316"/>
      <c r="F282" s="316"/>
      <c r="G282" s="316"/>
      <c r="H282" s="316"/>
      <c r="I282" s="316"/>
    </row>
    <row r="283" spans="1:9" s="43" customFormat="1" ht="5.25" customHeight="1" x14ac:dyDescent="0.2">
      <c r="A283" s="293"/>
      <c r="B283" s="293"/>
      <c r="C283" s="293"/>
      <c r="D283" s="293"/>
      <c r="E283" s="293"/>
      <c r="F283" s="293"/>
      <c r="G283" s="293"/>
      <c r="H283" s="293"/>
      <c r="I283" s="293"/>
    </row>
    <row r="284" spans="1:9" s="46" customFormat="1" ht="11.25" customHeight="1" x14ac:dyDescent="0.2">
      <c r="A284" s="294" t="s">
        <v>269</v>
      </c>
      <c r="B284" s="294"/>
      <c r="C284" s="294"/>
      <c r="D284" s="294"/>
      <c r="E284" s="294"/>
      <c r="F284" s="294"/>
      <c r="G284" s="294"/>
      <c r="H284" s="294"/>
      <c r="I284" s="294"/>
    </row>
    <row r="285" spans="1:9" s="46" customFormat="1" ht="11.25" customHeight="1" x14ac:dyDescent="0.2">
      <c r="A285" s="294" t="s">
        <v>336</v>
      </c>
      <c r="B285" s="294"/>
      <c r="C285" s="294"/>
      <c r="D285" s="294"/>
      <c r="E285" s="294"/>
      <c r="F285" s="294"/>
      <c r="G285" s="294"/>
      <c r="H285" s="294"/>
      <c r="I285" s="294"/>
    </row>
    <row r="286" spans="1:9" x14ac:dyDescent="0.2">
      <c r="A286" s="120"/>
      <c r="B286" s="41"/>
      <c r="C286" s="121"/>
      <c r="D286" s="121"/>
      <c r="E286" s="121"/>
      <c r="F286" s="121"/>
      <c r="G286" s="121"/>
      <c r="H286" s="121"/>
      <c r="I286" s="121"/>
    </row>
    <row r="287" spans="1:9" x14ac:dyDescent="0.2">
      <c r="A287" s="120"/>
      <c r="B287" s="41"/>
      <c r="C287" s="121"/>
      <c r="D287" s="121"/>
      <c r="E287" s="121"/>
      <c r="F287" s="121"/>
      <c r="G287" s="121"/>
      <c r="H287" s="121"/>
      <c r="I287" s="121"/>
    </row>
    <row r="288" spans="1:9" x14ac:dyDescent="0.2">
      <c r="A288" s="120"/>
      <c r="B288" s="41"/>
      <c r="C288" s="121"/>
      <c r="D288" s="121"/>
      <c r="E288" s="121"/>
      <c r="F288" s="121"/>
      <c r="G288" s="121"/>
      <c r="H288" s="121"/>
      <c r="I288" s="121"/>
    </row>
    <row r="289" spans="1:9" x14ac:dyDescent="0.2">
      <c r="A289" s="120"/>
      <c r="B289" s="41"/>
      <c r="C289" s="121"/>
      <c r="D289" s="121"/>
      <c r="E289" s="121"/>
      <c r="F289" s="121"/>
      <c r="G289" s="121"/>
      <c r="H289" s="121"/>
      <c r="I289" s="121"/>
    </row>
    <row r="290" spans="1:9" x14ac:dyDescent="0.2">
      <c r="A290" s="120"/>
      <c r="B290" s="41"/>
      <c r="C290" s="121"/>
      <c r="D290" s="121"/>
      <c r="E290" s="121"/>
      <c r="F290" s="121"/>
      <c r="G290" s="121"/>
      <c r="H290" s="121"/>
      <c r="I290" s="121"/>
    </row>
    <row r="291" spans="1:9" x14ac:dyDescent="0.2">
      <c r="A291" s="120"/>
      <c r="B291" s="41"/>
      <c r="C291" s="121"/>
      <c r="D291" s="121"/>
      <c r="E291" s="121"/>
      <c r="F291" s="121"/>
      <c r="G291" s="121"/>
      <c r="H291" s="121"/>
      <c r="I291" s="121"/>
    </row>
  </sheetData>
  <mergeCells count="270">
    <mergeCell ref="A277:B277"/>
    <mergeCell ref="A283:I283"/>
    <mergeCell ref="A284:I284"/>
    <mergeCell ref="A285:I285"/>
    <mergeCell ref="A278:I278"/>
    <mergeCell ref="A279:I279"/>
    <mergeCell ref="A281:I281"/>
    <mergeCell ref="A282:I282"/>
    <mergeCell ref="A280:I280"/>
    <mergeCell ref="A271:B271"/>
    <mergeCell ref="A272:I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I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I242"/>
    <mergeCell ref="A243:B243"/>
    <mergeCell ref="A244:B244"/>
    <mergeCell ref="A245:B245"/>
    <mergeCell ref="A246:B246"/>
    <mergeCell ref="A235:I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I227"/>
    <mergeCell ref="A228:B228"/>
    <mergeCell ref="A217:B217"/>
    <mergeCell ref="A218:B218"/>
    <mergeCell ref="A219:B219"/>
    <mergeCell ref="A220:B220"/>
    <mergeCell ref="A221:B221"/>
    <mergeCell ref="A222:B222"/>
    <mergeCell ref="A211:B211"/>
    <mergeCell ref="A212:B212"/>
    <mergeCell ref="A213:B213"/>
    <mergeCell ref="A214:B214"/>
    <mergeCell ref="A215:B215"/>
    <mergeCell ref="A216:B216"/>
    <mergeCell ref="A205:B205"/>
    <mergeCell ref="A206:B206"/>
    <mergeCell ref="A207:I207"/>
    <mergeCell ref="A208:B208"/>
    <mergeCell ref="A209:B209"/>
    <mergeCell ref="A210:B210"/>
    <mergeCell ref="A199:B199"/>
    <mergeCell ref="A200:B200"/>
    <mergeCell ref="A201:B201"/>
    <mergeCell ref="A202:B202"/>
    <mergeCell ref="A203:B203"/>
    <mergeCell ref="A204:B204"/>
    <mergeCell ref="A193:B193"/>
    <mergeCell ref="A194:B194"/>
    <mergeCell ref="A195:B195"/>
    <mergeCell ref="A196:I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I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I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I56"/>
    <mergeCell ref="A57:B57"/>
    <mergeCell ref="A58:B58"/>
    <mergeCell ref="A59:B59"/>
    <mergeCell ref="A60:B60"/>
    <mergeCell ref="A43:B43"/>
    <mergeCell ref="A47:B47"/>
    <mergeCell ref="A51:I51"/>
    <mergeCell ref="A52:B52"/>
    <mergeCell ref="A53:B53"/>
    <mergeCell ref="A54:B54"/>
    <mergeCell ref="A37:B37"/>
    <mergeCell ref="A38:B38"/>
    <mergeCell ref="A39:B39"/>
    <mergeCell ref="A40:I40"/>
    <mergeCell ref="A41:B41"/>
    <mergeCell ref="A42:B42"/>
    <mergeCell ref="A24:B24"/>
    <mergeCell ref="A25:B25"/>
    <mergeCell ref="A28:B28"/>
    <mergeCell ref="A31:B31"/>
    <mergeCell ref="A32:B32"/>
    <mergeCell ref="A36:I36"/>
    <mergeCell ref="A20:B20"/>
    <mergeCell ref="A21:I21"/>
    <mergeCell ref="A22:B22"/>
    <mergeCell ref="A23:B23"/>
    <mergeCell ref="G6:I6"/>
    <mergeCell ref="A7:I7"/>
    <mergeCell ref="A8:B8"/>
    <mergeCell ref="A9:B9"/>
    <mergeCell ref="A10:I10"/>
    <mergeCell ref="A11:B11"/>
    <mergeCell ref="A6:B6"/>
    <mergeCell ref="D6:F6"/>
    <mergeCell ref="A1:I1"/>
    <mergeCell ref="A2:I2"/>
    <mergeCell ref="A3:I3"/>
    <mergeCell ref="A4:I4"/>
    <mergeCell ref="A5:B5"/>
    <mergeCell ref="D5:F5"/>
    <mergeCell ref="G5:I5"/>
    <mergeCell ref="A12:B12"/>
    <mergeCell ref="A16:B16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I287"/>
  <sheetViews>
    <sheetView workbookViewId="0">
      <selection sqref="A1:I1"/>
    </sheetView>
  </sheetViews>
  <sheetFormatPr defaultRowHeight="12" customHeight="1" x14ac:dyDescent="0.2"/>
  <cols>
    <col min="1" max="1" width="2.7109375" style="82" customWidth="1"/>
    <col min="2" max="2" width="28" style="82" customWidth="1"/>
    <col min="3" max="3" width="8.7109375" style="82" customWidth="1"/>
    <col min="4" max="9" width="9.28515625" style="82" customWidth="1"/>
    <col min="10" max="16384" width="9.140625" style="82"/>
  </cols>
  <sheetData>
    <row r="1" spans="1:9" s="58" customFormat="1" ht="15" customHeight="1" x14ac:dyDescent="0.2">
      <c r="A1" s="334"/>
      <c r="B1" s="334"/>
      <c r="C1" s="334"/>
      <c r="D1" s="334"/>
      <c r="E1" s="334"/>
      <c r="F1" s="334"/>
      <c r="G1" s="334"/>
      <c r="H1" s="334"/>
      <c r="I1" s="334"/>
    </row>
    <row r="2" spans="1:9" s="58" customFormat="1" ht="12.75" customHeight="1" x14ac:dyDescent="0.2">
      <c r="A2" s="334" t="s">
        <v>270</v>
      </c>
      <c r="B2" s="334"/>
      <c r="C2" s="334"/>
      <c r="D2" s="334"/>
      <c r="E2" s="334"/>
      <c r="F2" s="334"/>
      <c r="G2" s="334"/>
      <c r="H2" s="334"/>
      <c r="I2" s="334"/>
    </row>
    <row r="3" spans="1:9" s="59" customFormat="1" ht="12.75" customHeight="1" x14ac:dyDescent="0.25">
      <c r="A3" s="335"/>
      <c r="B3" s="335"/>
      <c r="C3" s="335"/>
      <c r="D3" s="335"/>
      <c r="E3" s="335"/>
      <c r="F3" s="335"/>
      <c r="G3" s="335"/>
      <c r="H3" s="335"/>
      <c r="I3" s="335"/>
    </row>
    <row r="4" spans="1:9" s="59" customFormat="1" ht="12.75" customHeight="1" x14ac:dyDescent="0.25">
      <c r="A4" s="336"/>
      <c r="B4" s="336"/>
      <c r="C4" s="336"/>
      <c r="D4" s="336"/>
      <c r="E4" s="336"/>
      <c r="F4" s="336"/>
      <c r="G4" s="336"/>
      <c r="H4" s="336"/>
      <c r="I4" s="336"/>
    </row>
    <row r="5" spans="1:9" s="61" customFormat="1" ht="12" customHeight="1" x14ac:dyDescent="0.2">
      <c r="A5" s="337"/>
      <c r="B5" s="337"/>
      <c r="C5" s="60" t="s">
        <v>1</v>
      </c>
      <c r="D5" s="338" t="s">
        <v>2</v>
      </c>
      <c r="E5" s="339"/>
      <c r="F5" s="340"/>
      <c r="G5" s="338" t="s">
        <v>3</v>
      </c>
      <c r="H5" s="339"/>
      <c r="I5" s="339"/>
    </row>
    <row r="6" spans="1:9" s="61" customFormat="1" ht="12" customHeight="1" x14ac:dyDescent="0.2">
      <c r="A6" s="328"/>
      <c r="B6" s="328"/>
      <c r="C6" s="62"/>
      <c r="D6" s="329"/>
      <c r="E6" s="328"/>
      <c r="F6" s="330"/>
      <c r="G6" s="331"/>
      <c r="H6" s="332"/>
      <c r="I6" s="332"/>
    </row>
    <row r="7" spans="1:9" s="61" customFormat="1" ht="12" customHeight="1" x14ac:dyDescent="0.2">
      <c r="A7" s="328"/>
      <c r="B7" s="328"/>
      <c r="C7" s="328"/>
      <c r="D7" s="328"/>
      <c r="E7" s="328"/>
      <c r="F7" s="328"/>
      <c r="G7" s="328"/>
      <c r="H7" s="328"/>
      <c r="I7" s="328"/>
    </row>
    <row r="8" spans="1:9" s="61" customFormat="1" ht="12" customHeight="1" x14ac:dyDescent="0.2">
      <c r="A8" s="333"/>
      <c r="B8" s="333"/>
      <c r="C8" s="333"/>
      <c r="D8" s="63" t="s">
        <v>1</v>
      </c>
      <c r="E8" s="63" t="s">
        <v>4</v>
      </c>
      <c r="F8" s="63" t="s">
        <v>5</v>
      </c>
      <c r="G8" s="63" t="s">
        <v>1</v>
      </c>
      <c r="H8" s="63" t="s">
        <v>4</v>
      </c>
      <c r="I8" s="63" t="s">
        <v>5</v>
      </c>
    </row>
    <row r="9" spans="1:9" s="65" customFormat="1" ht="12" customHeight="1" x14ac:dyDescent="0.2">
      <c r="A9" s="303" t="s">
        <v>6</v>
      </c>
      <c r="B9" s="303"/>
      <c r="C9" s="64">
        <v>324851</v>
      </c>
      <c r="D9" s="64">
        <v>243245</v>
      </c>
      <c r="E9" s="64">
        <v>112143</v>
      </c>
      <c r="F9" s="64">
        <v>131102</v>
      </c>
      <c r="G9" s="64">
        <v>81606</v>
      </c>
      <c r="H9" s="64">
        <v>43460</v>
      </c>
      <c r="I9" s="64">
        <v>38146</v>
      </c>
    </row>
    <row r="10" spans="1:9" s="65" customFormat="1" ht="12" customHeight="1" x14ac:dyDescent="0.2">
      <c r="A10" s="13"/>
      <c r="B10" s="13"/>
      <c r="C10" s="66"/>
      <c r="D10" s="66"/>
      <c r="E10" s="66"/>
      <c r="F10" s="66"/>
      <c r="G10" s="66"/>
      <c r="H10" s="66"/>
      <c r="I10" s="66"/>
    </row>
    <row r="11" spans="1:9" s="68" customFormat="1" ht="12" customHeight="1" x14ac:dyDescent="0.2">
      <c r="A11" s="342" t="s">
        <v>7</v>
      </c>
      <c r="B11" s="342"/>
      <c r="C11" s="67">
        <v>29172</v>
      </c>
      <c r="D11" s="67">
        <v>21792</v>
      </c>
      <c r="E11" s="67">
        <v>10488</v>
      </c>
      <c r="F11" s="67">
        <v>11304</v>
      </c>
      <c r="G11" s="67">
        <v>7380</v>
      </c>
      <c r="H11" s="67">
        <v>4309</v>
      </c>
      <c r="I11" s="67">
        <v>3071</v>
      </c>
    </row>
    <row r="12" spans="1:9" s="70" customFormat="1" ht="12" customHeight="1" x14ac:dyDescent="0.2">
      <c r="A12" s="341" t="s">
        <v>8</v>
      </c>
      <c r="B12" s="341"/>
      <c r="C12" s="53">
        <v>10164</v>
      </c>
      <c r="D12" s="53">
        <v>7107</v>
      </c>
      <c r="E12" s="53">
        <v>3387</v>
      </c>
      <c r="F12" s="53">
        <v>3720</v>
      </c>
      <c r="G12" s="53">
        <v>3057</v>
      </c>
      <c r="H12" s="53">
        <v>1931</v>
      </c>
      <c r="I12" s="53">
        <v>1126</v>
      </c>
    </row>
    <row r="13" spans="1:9" s="70" customFormat="1" ht="12" customHeight="1" x14ac:dyDescent="0.2">
      <c r="A13" s="71"/>
      <c r="B13" s="69" t="s">
        <v>9</v>
      </c>
      <c r="C13" s="53">
        <v>3383</v>
      </c>
      <c r="D13" s="53">
        <v>2650</v>
      </c>
      <c r="E13" s="53">
        <v>1259</v>
      </c>
      <c r="F13" s="53">
        <v>1391</v>
      </c>
      <c r="G13" s="53">
        <v>733</v>
      </c>
      <c r="H13" s="53">
        <v>422</v>
      </c>
      <c r="I13" s="53">
        <v>311</v>
      </c>
    </row>
    <row r="14" spans="1:9" s="70" customFormat="1" ht="12" customHeight="1" x14ac:dyDescent="0.2">
      <c r="A14" s="71"/>
      <c r="B14" s="69" t="s">
        <v>10</v>
      </c>
      <c r="C14" s="53">
        <v>3447</v>
      </c>
      <c r="D14" s="53">
        <v>2429</v>
      </c>
      <c r="E14" s="53">
        <v>1166</v>
      </c>
      <c r="F14" s="53">
        <v>1263</v>
      </c>
      <c r="G14" s="53">
        <v>1018</v>
      </c>
      <c r="H14" s="53">
        <v>656</v>
      </c>
      <c r="I14" s="53">
        <v>362</v>
      </c>
    </row>
    <row r="15" spans="1:9" s="70" customFormat="1" ht="12" customHeight="1" x14ac:dyDescent="0.2">
      <c r="A15" s="72"/>
      <c r="B15" s="69" t="s">
        <v>11</v>
      </c>
      <c r="C15" s="53">
        <v>3334</v>
      </c>
      <c r="D15" s="53">
        <v>2028</v>
      </c>
      <c r="E15" s="53">
        <v>962</v>
      </c>
      <c r="F15" s="53">
        <v>1066</v>
      </c>
      <c r="G15" s="53">
        <v>1306</v>
      </c>
      <c r="H15" s="53">
        <v>853</v>
      </c>
      <c r="I15" s="53">
        <v>453</v>
      </c>
    </row>
    <row r="16" spans="1:9" s="70" customFormat="1" ht="12" customHeight="1" x14ac:dyDescent="0.2">
      <c r="A16" s="341" t="s">
        <v>12</v>
      </c>
      <c r="B16" s="341"/>
      <c r="C16" s="53">
        <v>5664</v>
      </c>
      <c r="D16" s="53">
        <v>5212</v>
      </c>
      <c r="E16" s="53">
        <v>2580</v>
      </c>
      <c r="F16" s="53">
        <v>2632</v>
      </c>
      <c r="G16" s="53">
        <v>452</v>
      </c>
      <c r="H16" s="53">
        <v>248</v>
      </c>
      <c r="I16" s="53">
        <v>204</v>
      </c>
    </row>
    <row r="17" spans="1:9" s="70" customFormat="1" ht="12" customHeight="1" x14ac:dyDescent="0.2">
      <c r="A17" s="71"/>
      <c r="B17" s="69" t="s">
        <v>13</v>
      </c>
      <c r="C17" s="53">
        <v>1844</v>
      </c>
      <c r="D17" s="53">
        <v>1717</v>
      </c>
      <c r="E17" s="53">
        <v>848</v>
      </c>
      <c r="F17" s="53">
        <v>869</v>
      </c>
      <c r="G17" s="53">
        <v>127</v>
      </c>
      <c r="H17" s="53">
        <v>70</v>
      </c>
      <c r="I17" s="53">
        <v>57</v>
      </c>
    </row>
    <row r="18" spans="1:9" s="70" customFormat="1" ht="12" customHeight="1" x14ac:dyDescent="0.2">
      <c r="A18" s="71"/>
      <c r="B18" s="69" t="s">
        <v>14</v>
      </c>
      <c r="C18" s="53">
        <v>1826</v>
      </c>
      <c r="D18" s="53">
        <v>1640</v>
      </c>
      <c r="E18" s="53">
        <v>791</v>
      </c>
      <c r="F18" s="53">
        <v>849</v>
      </c>
      <c r="G18" s="53">
        <v>186</v>
      </c>
      <c r="H18" s="53">
        <v>102</v>
      </c>
      <c r="I18" s="53">
        <v>84</v>
      </c>
    </row>
    <row r="19" spans="1:9" s="70" customFormat="1" ht="12" customHeight="1" x14ac:dyDescent="0.2">
      <c r="A19" s="72"/>
      <c r="B19" s="69" t="s">
        <v>15</v>
      </c>
      <c r="C19" s="53">
        <v>1994</v>
      </c>
      <c r="D19" s="53">
        <v>1855</v>
      </c>
      <c r="E19" s="53">
        <v>941</v>
      </c>
      <c r="F19" s="53">
        <v>914</v>
      </c>
      <c r="G19" s="53">
        <v>139</v>
      </c>
      <c r="H19" s="53">
        <v>76</v>
      </c>
      <c r="I19" s="53">
        <v>63</v>
      </c>
    </row>
    <row r="20" spans="1:9" s="70" customFormat="1" ht="12" customHeight="1" x14ac:dyDescent="0.2">
      <c r="A20" s="343" t="s">
        <v>16</v>
      </c>
      <c r="B20" s="343"/>
      <c r="C20" s="54">
        <v>13344</v>
      </c>
      <c r="D20" s="54">
        <v>9473</v>
      </c>
      <c r="E20" s="54">
        <v>4521</v>
      </c>
      <c r="F20" s="54">
        <v>4952</v>
      </c>
      <c r="G20" s="54">
        <v>3871</v>
      </c>
      <c r="H20" s="54">
        <v>2130</v>
      </c>
      <c r="I20" s="54">
        <v>1741</v>
      </c>
    </row>
    <row r="21" spans="1:9" s="70" customFormat="1" ht="12" customHeight="1" x14ac:dyDescent="0.2">
      <c r="A21" s="50"/>
      <c r="B21" s="50"/>
      <c r="C21" s="74"/>
      <c r="D21" s="74"/>
      <c r="E21" s="74"/>
      <c r="F21" s="74"/>
      <c r="G21" s="74"/>
      <c r="H21" s="74"/>
      <c r="I21" s="74"/>
    </row>
    <row r="22" spans="1:9" s="68" customFormat="1" ht="12" customHeight="1" x14ac:dyDescent="0.2">
      <c r="A22" s="342" t="s">
        <v>17</v>
      </c>
      <c r="B22" s="342"/>
      <c r="C22" s="67">
        <v>65480</v>
      </c>
      <c r="D22" s="67">
        <v>50984</v>
      </c>
      <c r="E22" s="67">
        <v>23390</v>
      </c>
      <c r="F22" s="67">
        <v>27594</v>
      </c>
      <c r="G22" s="67">
        <v>14496</v>
      </c>
      <c r="H22" s="67">
        <v>7628</v>
      </c>
      <c r="I22" s="67">
        <v>6868</v>
      </c>
    </row>
    <row r="23" spans="1:9" s="70" customFormat="1" ht="12" customHeight="1" x14ac:dyDescent="0.2">
      <c r="A23" s="341" t="s">
        <v>18</v>
      </c>
      <c r="B23" s="341"/>
      <c r="C23" s="53">
        <v>39858</v>
      </c>
      <c r="D23" s="53">
        <v>29133</v>
      </c>
      <c r="E23" s="53">
        <v>13057</v>
      </c>
      <c r="F23" s="53">
        <v>16076</v>
      </c>
      <c r="G23" s="53">
        <v>10725</v>
      </c>
      <c r="H23" s="53">
        <v>5514</v>
      </c>
      <c r="I23" s="53">
        <v>5211</v>
      </c>
    </row>
    <row r="24" spans="1:9" s="70" customFormat="1" ht="12" customHeight="1" x14ac:dyDescent="0.2">
      <c r="A24" s="341" t="s">
        <v>19</v>
      </c>
      <c r="B24" s="341"/>
      <c r="C24" s="53">
        <v>3946</v>
      </c>
      <c r="D24" s="53">
        <v>3304</v>
      </c>
      <c r="E24" s="53">
        <v>1530</v>
      </c>
      <c r="F24" s="53">
        <v>1774</v>
      </c>
      <c r="G24" s="53">
        <v>642</v>
      </c>
      <c r="H24" s="53">
        <v>369</v>
      </c>
      <c r="I24" s="53">
        <v>273</v>
      </c>
    </row>
    <row r="25" spans="1:9" s="70" customFormat="1" ht="12" customHeight="1" x14ac:dyDescent="0.2">
      <c r="A25" s="341" t="s">
        <v>20</v>
      </c>
      <c r="B25" s="341"/>
      <c r="C25" s="53">
        <v>11439</v>
      </c>
      <c r="D25" s="53">
        <v>9367</v>
      </c>
      <c r="E25" s="53">
        <v>4449</v>
      </c>
      <c r="F25" s="53">
        <v>4918</v>
      </c>
      <c r="G25" s="53">
        <v>2072</v>
      </c>
      <c r="H25" s="53">
        <v>1141</v>
      </c>
      <c r="I25" s="53">
        <v>931</v>
      </c>
    </row>
    <row r="26" spans="1:9" s="70" customFormat="1" ht="12" customHeight="1" x14ac:dyDescent="0.2">
      <c r="A26" s="71"/>
      <c r="B26" s="69" t="s">
        <v>21</v>
      </c>
      <c r="C26" s="53">
        <v>906</v>
      </c>
      <c r="D26" s="53">
        <v>860</v>
      </c>
      <c r="E26" s="53">
        <v>431</v>
      </c>
      <c r="F26" s="53">
        <v>429</v>
      </c>
      <c r="G26" s="53">
        <v>46</v>
      </c>
      <c r="H26" s="53">
        <v>26</v>
      </c>
      <c r="I26" s="53">
        <v>20</v>
      </c>
    </row>
    <row r="27" spans="1:9" s="70" customFormat="1" ht="12" customHeight="1" x14ac:dyDescent="0.2">
      <c r="A27" s="72"/>
      <c r="B27" s="69" t="s">
        <v>22</v>
      </c>
      <c r="C27" s="53">
        <v>10533</v>
      </c>
      <c r="D27" s="53">
        <v>8507</v>
      </c>
      <c r="E27" s="53">
        <v>4018</v>
      </c>
      <c r="F27" s="53">
        <v>4489</v>
      </c>
      <c r="G27" s="53">
        <v>2026</v>
      </c>
      <c r="H27" s="53">
        <v>1115</v>
      </c>
      <c r="I27" s="53">
        <v>911</v>
      </c>
    </row>
    <row r="28" spans="1:9" s="70" customFormat="1" ht="12" customHeight="1" x14ac:dyDescent="0.2">
      <c r="A28" s="341" t="s">
        <v>23</v>
      </c>
      <c r="B28" s="341"/>
      <c r="C28" s="53">
        <v>3624</v>
      </c>
      <c r="D28" s="53">
        <v>3246</v>
      </c>
      <c r="E28" s="53">
        <v>1498</v>
      </c>
      <c r="F28" s="53">
        <v>1748</v>
      </c>
      <c r="G28" s="53">
        <v>378</v>
      </c>
      <c r="H28" s="53">
        <v>214</v>
      </c>
      <c r="I28" s="53">
        <v>164</v>
      </c>
    </row>
    <row r="29" spans="1:9" s="70" customFormat="1" ht="12" customHeight="1" x14ac:dyDescent="0.2">
      <c r="A29" s="71"/>
      <c r="B29" s="69" t="s">
        <v>24</v>
      </c>
      <c r="C29" s="53">
        <v>1120</v>
      </c>
      <c r="D29" s="53">
        <v>1026</v>
      </c>
      <c r="E29" s="53">
        <v>458</v>
      </c>
      <c r="F29" s="53">
        <v>568</v>
      </c>
      <c r="G29" s="53">
        <v>94</v>
      </c>
      <c r="H29" s="53">
        <v>48</v>
      </c>
      <c r="I29" s="53">
        <v>46</v>
      </c>
    </row>
    <row r="30" spans="1:9" s="70" customFormat="1" ht="12" customHeight="1" x14ac:dyDescent="0.2">
      <c r="A30" s="72"/>
      <c r="B30" s="69" t="s">
        <v>25</v>
      </c>
      <c r="C30" s="53">
        <v>2504</v>
      </c>
      <c r="D30" s="53">
        <v>2220</v>
      </c>
      <c r="E30" s="53">
        <v>1040</v>
      </c>
      <c r="F30" s="53">
        <v>1180</v>
      </c>
      <c r="G30" s="53">
        <v>284</v>
      </c>
      <c r="H30" s="53">
        <v>166</v>
      </c>
      <c r="I30" s="53">
        <v>118</v>
      </c>
    </row>
    <row r="31" spans="1:9" s="70" customFormat="1" ht="12" customHeight="1" x14ac:dyDescent="0.2">
      <c r="A31" s="341" t="s">
        <v>26</v>
      </c>
      <c r="B31" s="341"/>
      <c r="C31" s="53">
        <v>780</v>
      </c>
      <c r="D31" s="53">
        <v>716</v>
      </c>
      <c r="E31" s="53">
        <v>342</v>
      </c>
      <c r="F31" s="53">
        <v>374</v>
      </c>
      <c r="G31" s="53">
        <v>64</v>
      </c>
      <c r="H31" s="53">
        <v>38</v>
      </c>
      <c r="I31" s="53">
        <v>26</v>
      </c>
    </row>
    <row r="32" spans="1:9" s="70" customFormat="1" ht="12" customHeight="1" x14ac:dyDescent="0.2">
      <c r="A32" s="341" t="s">
        <v>27</v>
      </c>
      <c r="B32" s="341"/>
      <c r="C32" s="53">
        <v>5833</v>
      </c>
      <c r="D32" s="53">
        <v>5218</v>
      </c>
      <c r="E32" s="53">
        <v>2514</v>
      </c>
      <c r="F32" s="53">
        <v>2704</v>
      </c>
      <c r="G32" s="53">
        <v>615</v>
      </c>
      <c r="H32" s="53">
        <v>352</v>
      </c>
      <c r="I32" s="53">
        <v>263</v>
      </c>
    </row>
    <row r="33" spans="1:9" s="70" customFormat="1" ht="12" customHeight="1" x14ac:dyDescent="0.2">
      <c r="A33" s="71"/>
      <c r="B33" s="69" t="s">
        <v>28</v>
      </c>
      <c r="C33" s="53">
        <v>576</v>
      </c>
      <c r="D33" s="53">
        <v>557</v>
      </c>
      <c r="E33" s="53">
        <v>265</v>
      </c>
      <c r="F33" s="53">
        <v>292</v>
      </c>
      <c r="G33" s="53">
        <v>19</v>
      </c>
      <c r="H33" s="53">
        <v>16</v>
      </c>
      <c r="I33" s="53">
        <v>3</v>
      </c>
    </row>
    <row r="34" spans="1:9" s="70" customFormat="1" ht="12" customHeight="1" x14ac:dyDescent="0.2">
      <c r="A34" s="71"/>
      <c r="B34" s="69" t="s">
        <v>29</v>
      </c>
      <c r="C34" s="53">
        <v>217</v>
      </c>
      <c r="D34" s="53">
        <v>204</v>
      </c>
      <c r="E34" s="53">
        <v>107</v>
      </c>
      <c r="F34" s="53">
        <v>97</v>
      </c>
      <c r="G34" s="53">
        <v>13</v>
      </c>
      <c r="H34" s="53">
        <v>10</v>
      </c>
      <c r="I34" s="53">
        <v>3</v>
      </c>
    </row>
    <row r="35" spans="1:9" s="70" customFormat="1" ht="12" customHeight="1" x14ac:dyDescent="0.2">
      <c r="A35" s="71"/>
      <c r="B35" s="73" t="s">
        <v>30</v>
      </c>
      <c r="C35" s="54">
        <v>5040</v>
      </c>
      <c r="D35" s="54">
        <v>4457</v>
      </c>
      <c r="E35" s="54">
        <v>2142</v>
      </c>
      <c r="F35" s="54">
        <v>2315</v>
      </c>
      <c r="G35" s="54">
        <v>583</v>
      </c>
      <c r="H35" s="54">
        <v>326</v>
      </c>
      <c r="I35" s="54">
        <v>257</v>
      </c>
    </row>
    <row r="36" spans="1:9" s="70" customFormat="1" ht="12" customHeight="1" x14ac:dyDescent="0.2">
      <c r="A36" s="13"/>
      <c r="B36" s="13"/>
      <c r="C36" s="75"/>
      <c r="D36" s="75"/>
      <c r="E36" s="75"/>
      <c r="F36" s="75"/>
      <c r="G36" s="75"/>
      <c r="H36" s="75"/>
      <c r="I36" s="75"/>
    </row>
    <row r="37" spans="1:9" s="68" customFormat="1" ht="12" customHeight="1" x14ac:dyDescent="0.2">
      <c r="A37" s="342" t="s">
        <v>31</v>
      </c>
      <c r="B37" s="342"/>
      <c r="C37" s="67">
        <v>45326</v>
      </c>
      <c r="D37" s="67">
        <v>32878</v>
      </c>
      <c r="E37" s="67">
        <v>15188</v>
      </c>
      <c r="F37" s="67">
        <v>17690</v>
      </c>
      <c r="G37" s="67">
        <v>12448</v>
      </c>
      <c r="H37" s="67">
        <v>6578</v>
      </c>
      <c r="I37" s="67">
        <v>5870</v>
      </c>
    </row>
    <row r="38" spans="1:9" s="70" customFormat="1" ht="12" customHeight="1" x14ac:dyDescent="0.2">
      <c r="A38" s="341" t="s">
        <v>32</v>
      </c>
      <c r="B38" s="341"/>
      <c r="C38" s="53">
        <v>39453</v>
      </c>
      <c r="D38" s="53">
        <v>28774</v>
      </c>
      <c r="E38" s="53">
        <v>13215</v>
      </c>
      <c r="F38" s="53">
        <v>15559</v>
      </c>
      <c r="G38" s="53">
        <v>10679</v>
      </c>
      <c r="H38" s="53">
        <v>5602</v>
      </c>
      <c r="I38" s="53">
        <v>5077</v>
      </c>
    </row>
    <row r="39" spans="1:9" s="70" customFormat="1" ht="12" customHeight="1" x14ac:dyDescent="0.2">
      <c r="A39" s="343" t="s">
        <v>33</v>
      </c>
      <c r="B39" s="343"/>
      <c r="C39" s="54">
        <v>5873</v>
      </c>
      <c r="D39" s="54">
        <v>4104</v>
      </c>
      <c r="E39" s="54">
        <v>1973</v>
      </c>
      <c r="F39" s="54">
        <v>2131</v>
      </c>
      <c r="G39" s="54">
        <v>1769</v>
      </c>
      <c r="H39" s="54">
        <v>976</v>
      </c>
      <c r="I39" s="54">
        <v>793</v>
      </c>
    </row>
    <row r="40" spans="1:9" s="70" customFormat="1" ht="12" customHeight="1" x14ac:dyDescent="0.2">
      <c r="A40" s="13"/>
      <c r="B40" s="13"/>
      <c r="C40" s="75"/>
      <c r="D40" s="75"/>
      <c r="E40" s="75"/>
      <c r="F40" s="75"/>
      <c r="G40" s="75"/>
      <c r="H40" s="75"/>
      <c r="I40" s="75"/>
    </row>
    <row r="41" spans="1:9" s="68" customFormat="1" ht="12" customHeight="1" x14ac:dyDescent="0.2">
      <c r="A41" s="342" t="s">
        <v>34</v>
      </c>
      <c r="B41" s="342"/>
      <c r="C41" s="67">
        <v>132209</v>
      </c>
      <c r="D41" s="67">
        <v>96025</v>
      </c>
      <c r="E41" s="67">
        <v>43656</v>
      </c>
      <c r="F41" s="67">
        <v>52369</v>
      </c>
      <c r="G41" s="67">
        <v>36184</v>
      </c>
      <c r="H41" s="67">
        <v>19071</v>
      </c>
      <c r="I41" s="67">
        <v>17113</v>
      </c>
    </row>
    <row r="42" spans="1:9" s="70" customFormat="1" ht="12" customHeight="1" x14ac:dyDescent="0.2">
      <c r="A42" s="341" t="s">
        <v>35</v>
      </c>
      <c r="B42" s="341"/>
      <c r="C42" s="53">
        <v>86985</v>
      </c>
      <c r="D42" s="53">
        <v>58491</v>
      </c>
      <c r="E42" s="53">
        <v>26125</v>
      </c>
      <c r="F42" s="53">
        <v>32366</v>
      </c>
      <c r="G42" s="53">
        <v>28494</v>
      </c>
      <c r="H42" s="53">
        <v>14866</v>
      </c>
      <c r="I42" s="53">
        <v>13628</v>
      </c>
    </row>
    <row r="43" spans="1:9" s="70" customFormat="1" ht="12" customHeight="1" x14ac:dyDescent="0.2">
      <c r="A43" s="341" t="s">
        <v>36</v>
      </c>
      <c r="B43" s="341"/>
      <c r="C43" s="53">
        <v>23783</v>
      </c>
      <c r="D43" s="53">
        <v>20386</v>
      </c>
      <c r="E43" s="53">
        <v>9743</v>
      </c>
      <c r="F43" s="53">
        <v>10643</v>
      </c>
      <c r="G43" s="53">
        <v>3397</v>
      </c>
      <c r="H43" s="53">
        <v>1867</v>
      </c>
      <c r="I43" s="53">
        <v>1530</v>
      </c>
    </row>
    <row r="44" spans="1:9" s="70" customFormat="1" ht="12" customHeight="1" x14ac:dyDescent="0.2">
      <c r="A44" s="71"/>
      <c r="B44" s="69" t="s">
        <v>37</v>
      </c>
      <c r="C44" s="53">
        <v>11692</v>
      </c>
      <c r="D44" s="53">
        <v>9499</v>
      </c>
      <c r="E44" s="53">
        <v>4527</v>
      </c>
      <c r="F44" s="53">
        <v>4972</v>
      </c>
      <c r="G44" s="53">
        <v>2193</v>
      </c>
      <c r="H44" s="53">
        <v>1215</v>
      </c>
      <c r="I44" s="53">
        <v>978</v>
      </c>
    </row>
    <row r="45" spans="1:9" s="70" customFormat="1" ht="12" customHeight="1" x14ac:dyDescent="0.2">
      <c r="A45" s="71"/>
      <c r="B45" s="69" t="s">
        <v>38</v>
      </c>
      <c r="C45" s="53">
        <v>11191</v>
      </c>
      <c r="D45" s="53">
        <v>10063</v>
      </c>
      <c r="E45" s="53">
        <v>4825</v>
      </c>
      <c r="F45" s="53">
        <v>5238</v>
      </c>
      <c r="G45" s="53">
        <v>1128</v>
      </c>
      <c r="H45" s="53">
        <v>609</v>
      </c>
      <c r="I45" s="53">
        <v>519</v>
      </c>
    </row>
    <row r="46" spans="1:9" s="70" customFormat="1" ht="12" customHeight="1" x14ac:dyDescent="0.2">
      <c r="A46" s="72"/>
      <c r="B46" s="69" t="s">
        <v>39</v>
      </c>
      <c r="C46" s="53">
        <v>900</v>
      </c>
      <c r="D46" s="53">
        <v>824</v>
      </c>
      <c r="E46" s="53">
        <v>391</v>
      </c>
      <c r="F46" s="53">
        <v>433</v>
      </c>
      <c r="G46" s="53">
        <v>76</v>
      </c>
      <c r="H46" s="53">
        <v>43</v>
      </c>
      <c r="I46" s="53">
        <v>33</v>
      </c>
    </row>
    <row r="47" spans="1:9" s="70" customFormat="1" ht="12" customHeight="1" x14ac:dyDescent="0.2">
      <c r="A47" s="341" t="s">
        <v>40</v>
      </c>
      <c r="B47" s="341"/>
      <c r="C47" s="53">
        <v>21441</v>
      </c>
      <c r="D47" s="53">
        <v>17148</v>
      </c>
      <c r="E47" s="53">
        <v>7788</v>
      </c>
      <c r="F47" s="53">
        <v>9360</v>
      </c>
      <c r="G47" s="53">
        <v>4293</v>
      </c>
      <c r="H47" s="53">
        <v>2338</v>
      </c>
      <c r="I47" s="53">
        <v>1955</v>
      </c>
    </row>
    <row r="48" spans="1:9" s="70" customFormat="1" ht="12" customHeight="1" x14ac:dyDescent="0.2">
      <c r="A48" s="71"/>
      <c r="B48" s="69" t="s">
        <v>41</v>
      </c>
      <c r="C48" s="53">
        <v>2595</v>
      </c>
      <c r="D48" s="53">
        <v>2313</v>
      </c>
      <c r="E48" s="53">
        <v>1086</v>
      </c>
      <c r="F48" s="53">
        <v>1227</v>
      </c>
      <c r="G48" s="53">
        <v>282</v>
      </c>
      <c r="H48" s="53">
        <v>150</v>
      </c>
      <c r="I48" s="53">
        <v>132</v>
      </c>
    </row>
    <row r="49" spans="1:9" s="70" customFormat="1" ht="12" customHeight="1" x14ac:dyDescent="0.2">
      <c r="A49" s="71"/>
      <c r="B49" s="69" t="s">
        <v>42</v>
      </c>
      <c r="C49" s="53">
        <v>5873</v>
      </c>
      <c r="D49" s="53">
        <v>5029</v>
      </c>
      <c r="E49" s="53">
        <v>2333</v>
      </c>
      <c r="F49" s="53">
        <v>2696</v>
      </c>
      <c r="G49" s="53">
        <v>844</v>
      </c>
      <c r="H49" s="53">
        <v>469</v>
      </c>
      <c r="I49" s="53">
        <v>375</v>
      </c>
    </row>
    <row r="50" spans="1:9" s="70" customFormat="1" ht="12" customHeight="1" x14ac:dyDescent="0.2">
      <c r="A50" s="71"/>
      <c r="B50" s="73" t="s">
        <v>43</v>
      </c>
      <c r="C50" s="54">
        <v>12973</v>
      </c>
      <c r="D50" s="54">
        <v>9806</v>
      </c>
      <c r="E50" s="54">
        <v>4369</v>
      </c>
      <c r="F50" s="54">
        <v>5437</v>
      </c>
      <c r="G50" s="54">
        <v>3167</v>
      </c>
      <c r="H50" s="54">
        <v>1719</v>
      </c>
      <c r="I50" s="54">
        <v>1448</v>
      </c>
    </row>
    <row r="51" spans="1:9" s="70" customFormat="1" ht="12" customHeight="1" x14ac:dyDescent="0.2">
      <c r="A51" s="72"/>
      <c r="B51" s="72"/>
      <c r="C51" s="74"/>
      <c r="D51" s="74"/>
      <c r="E51" s="74"/>
      <c r="F51" s="74"/>
      <c r="G51" s="74"/>
      <c r="H51" s="74"/>
      <c r="I51" s="74"/>
    </row>
    <row r="52" spans="1:9" s="68" customFormat="1" ht="12" customHeight="1" x14ac:dyDescent="0.2">
      <c r="A52" s="342" t="s">
        <v>44</v>
      </c>
      <c r="B52" s="342"/>
      <c r="C52" s="67">
        <v>52664</v>
      </c>
      <c r="D52" s="67">
        <v>41566</v>
      </c>
      <c r="E52" s="67">
        <v>19421</v>
      </c>
      <c r="F52" s="67">
        <v>22145</v>
      </c>
      <c r="G52" s="67">
        <v>11098</v>
      </c>
      <c r="H52" s="67">
        <v>5874</v>
      </c>
      <c r="I52" s="67">
        <v>5224</v>
      </c>
    </row>
    <row r="53" spans="1:9" s="70" customFormat="1" ht="12" customHeight="1" x14ac:dyDescent="0.2">
      <c r="A53" s="341" t="s">
        <v>45</v>
      </c>
      <c r="B53" s="341"/>
      <c r="C53" s="53">
        <v>18438</v>
      </c>
      <c r="D53" s="53">
        <v>13461</v>
      </c>
      <c r="E53" s="53">
        <v>6115</v>
      </c>
      <c r="F53" s="53">
        <v>7346</v>
      </c>
      <c r="G53" s="53">
        <v>4977</v>
      </c>
      <c r="H53" s="53">
        <v>2596</v>
      </c>
      <c r="I53" s="53">
        <v>2381</v>
      </c>
    </row>
    <row r="54" spans="1:9" s="70" customFormat="1" ht="12" customHeight="1" x14ac:dyDescent="0.2">
      <c r="A54" s="341" t="s">
        <v>46</v>
      </c>
      <c r="B54" s="341"/>
      <c r="C54" s="53">
        <v>30261</v>
      </c>
      <c r="D54" s="53">
        <v>24509</v>
      </c>
      <c r="E54" s="53">
        <v>11573</v>
      </c>
      <c r="F54" s="53">
        <v>12936</v>
      </c>
      <c r="G54" s="53">
        <v>5752</v>
      </c>
      <c r="H54" s="53">
        <v>3063</v>
      </c>
      <c r="I54" s="53">
        <v>2689</v>
      </c>
    </row>
    <row r="55" spans="1:9" s="70" customFormat="1" ht="12" customHeight="1" x14ac:dyDescent="0.2">
      <c r="A55" s="343" t="s">
        <v>47</v>
      </c>
      <c r="B55" s="343"/>
      <c r="C55" s="54">
        <v>3965</v>
      </c>
      <c r="D55" s="54">
        <v>3596</v>
      </c>
      <c r="E55" s="54">
        <v>1733</v>
      </c>
      <c r="F55" s="54">
        <v>1863</v>
      </c>
      <c r="G55" s="54">
        <v>369</v>
      </c>
      <c r="H55" s="54">
        <v>215</v>
      </c>
      <c r="I55" s="54">
        <v>154</v>
      </c>
    </row>
    <row r="56" spans="1:9" s="70" customFormat="1" ht="12" customHeight="1" x14ac:dyDescent="0.2">
      <c r="A56" s="72"/>
      <c r="B56" s="72"/>
      <c r="C56" s="74"/>
      <c r="D56" s="74"/>
      <c r="E56" s="74"/>
      <c r="F56" s="74"/>
      <c r="G56" s="74"/>
      <c r="H56" s="74"/>
      <c r="I56" s="74"/>
    </row>
    <row r="57" spans="1:9" s="70" customFormat="1" ht="12" customHeight="1" x14ac:dyDescent="0.2">
      <c r="A57" s="342" t="s">
        <v>48</v>
      </c>
      <c r="B57" s="342"/>
      <c r="C57" s="67">
        <v>47868</v>
      </c>
      <c r="D57" s="67">
        <v>37732</v>
      </c>
      <c r="E57" s="67">
        <v>17572</v>
      </c>
      <c r="F57" s="67">
        <v>20160</v>
      </c>
      <c r="G57" s="67">
        <v>10136</v>
      </c>
      <c r="H57" s="67">
        <v>5340</v>
      </c>
      <c r="I57" s="67">
        <v>4796</v>
      </c>
    </row>
    <row r="58" spans="1:9" s="70" customFormat="1" ht="12" customHeight="1" x14ac:dyDescent="0.2">
      <c r="A58" s="341" t="s">
        <v>240</v>
      </c>
      <c r="B58" s="341"/>
      <c r="C58" s="53">
        <v>1119</v>
      </c>
      <c r="D58" s="53">
        <v>975</v>
      </c>
      <c r="E58" s="53">
        <v>447</v>
      </c>
      <c r="F58" s="53">
        <v>528</v>
      </c>
      <c r="G58" s="53">
        <v>144</v>
      </c>
      <c r="H58" s="53">
        <v>77</v>
      </c>
      <c r="I58" s="53">
        <v>67</v>
      </c>
    </row>
    <row r="59" spans="1:9" s="70" customFormat="1" ht="12" customHeight="1" x14ac:dyDescent="0.2">
      <c r="A59" s="341" t="s">
        <v>49</v>
      </c>
      <c r="B59" s="341"/>
      <c r="C59" s="53">
        <v>3506</v>
      </c>
      <c r="D59" s="53">
        <v>2807</v>
      </c>
      <c r="E59" s="53">
        <v>1299</v>
      </c>
      <c r="F59" s="53">
        <v>1508</v>
      </c>
      <c r="G59" s="53">
        <v>699</v>
      </c>
      <c r="H59" s="53">
        <v>382</v>
      </c>
      <c r="I59" s="53">
        <v>317</v>
      </c>
    </row>
    <row r="60" spans="1:9" s="70" customFormat="1" ht="12" customHeight="1" x14ac:dyDescent="0.2">
      <c r="A60" s="341" t="s">
        <v>50</v>
      </c>
      <c r="B60" s="341"/>
      <c r="C60" s="53">
        <v>614</v>
      </c>
      <c r="D60" s="53">
        <v>556</v>
      </c>
      <c r="E60" s="53">
        <v>271</v>
      </c>
      <c r="F60" s="53">
        <v>285</v>
      </c>
      <c r="G60" s="53">
        <v>58</v>
      </c>
      <c r="H60" s="53">
        <v>34</v>
      </c>
      <c r="I60" s="53">
        <v>24</v>
      </c>
    </row>
    <row r="61" spans="1:9" s="70" customFormat="1" ht="12" customHeight="1" x14ac:dyDescent="0.2">
      <c r="A61" s="341" t="s">
        <v>241</v>
      </c>
      <c r="B61" s="341"/>
      <c r="C61" s="53">
        <v>185</v>
      </c>
      <c r="D61" s="53">
        <v>172</v>
      </c>
      <c r="E61" s="53">
        <v>87</v>
      </c>
      <c r="F61" s="53">
        <v>85</v>
      </c>
      <c r="G61" s="53">
        <v>13</v>
      </c>
      <c r="H61" s="53">
        <v>7</v>
      </c>
      <c r="I61" s="53">
        <v>6</v>
      </c>
    </row>
    <row r="62" spans="1:9" s="70" customFormat="1" ht="12" customHeight="1" x14ac:dyDescent="0.2">
      <c r="A62" s="341" t="s">
        <v>242</v>
      </c>
      <c r="B62" s="341"/>
      <c r="C62" s="53">
        <v>206</v>
      </c>
      <c r="D62" s="53">
        <v>182</v>
      </c>
      <c r="E62" s="53">
        <v>85</v>
      </c>
      <c r="F62" s="53">
        <v>97</v>
      </c>
      <c r="G62" s="53">
        <v>24</v>
      </c>
      <c r="H62" s="53">
        <v>11</v>
      </c>
      <c r="I62" s="53">
        <v>13</v>
      </c>
    </row>
    <row r="63" spans="1:9" s="70" customFormat="1" ht="12" customHeight="1" x14ac:dyDescent="0.2">
      <c r="A63" s="344" t="s">
        <v>243</v>
      </c>
      <c r="B63" s="344"/>
      <c r="C63" s="53">
        <v>334</v>
      </c>
      <c r="D63" s="53">
        <v>316</v>
      </c>
      <c r="E63" s="53">
        <v>162</v>
      </c>
      <c r="F63" s="53">
        <v>154</v>
      </c>
      <c r="G63" s="53">
        <v>18</v>
      </c>
      <c r="H63" s="53">
        <v>12</v>
      </c>
      <c r="I63" s="53">
        <v>6</v>
      </c>
    </row>
    <row r="64" spans="1:9" s="70" customFormat="1" ht="12" customHeight="1" x14ac:dyDescent="0.2">
      <c r="A64" s="341" t="s">
        <v>244</v>
      </c>
      <c r="B64" s="341"/>
      <c r="C64" s="53">
        <v>746</v>
      </c>
      <c r="D64" s="53">
        <v>591</v>
      </c>
      <c r="E64" s="53">
        <v>275</v>
      </c>
      <c r="F64" s="53">
        <v>316</v>
      </c>
      <c r="G64" s="53">
        <v>155</v>
      </c>
      <c r="H64" s="53">
        <v>79</v>
      </c>
      <c r="I64" s="53">
        <v>76</v>
      </c>
    </row>
    <row r="65" spans="1:9" s="70" customFormat="1" ht="12" customHeight="1" x14ac:dyDescent="0.2">
      <c r="A65" s="341" t="s">
        <v>52</v>
      </c>
      <c r="B65" s="341"/>
      <c r="C65" s="53">
        <v>2031</v>
      </c>
      <c r="D65" s="53">
        <v>1828</v>
      </c>
      <c r="E65" s="53">
        <v>866</v>
      </c>
      <c r="F65" s="53">
        <v>962</v>
      </c>
      <c r="G65" s="53">
        <v>203</v>
      </c>
      <c r="H65" s="53">
        <v>122</v>
      </c>
      <c r="I65" s="53">
        <v>81</v>
      </c>
    </row>
    <row r="66" spans="1:9" s="70" customFormat="1" ht="12" customHeight="1" x14ac:dyDescent="0.2">
      <c r="A66" s="341" t="s">
        <v>53</v>
      </c>
      <c r="B66" s="341"/>
      <c r="C66" s="53">
        <v>7734</v>
      </c>
      <c r="D66" s="53">
        <v>5021</v>
      </c>
      <c r="E66" s="53">
        <v>2206</v>
      </c>
      <c r="F66" s="53">
        <v>2815</v>
      </c>
      <c r="G66" s="53">
        <v>2713</v>
      </c>
      <c r="H66" s="53">
        <v>1395</v>
      </c>
      <c r="I66" s="53">
        <v>1318</v>
      </c>
    </row>
    <row r="67" spans="1:9" s="70" customFormat="1" ht="12" customHeight="1" x14ac:dyDescent="0.2">
      <c r="A67" s="341" t="s">
        <v>54</v>
      </c>
      <c r="B67" s="341"/>
      <c r="C67" s="53">
        <v>2603</v>
      </c>
      <c r="D67" s="53">
        <v>2167</v>
      </c>
      <c r="E67" s="53">
        <v>994</v>
      </c>
      <c r="F67" s="53">
        <v>1173</v>
      </c>
      <c r="G67" s="53">
        <v>436</v>
      </c>
      <c r="H67" s="53">
        <v>251</v>
      </c>
      <c r="I67" s="53">
        <v>185</v>
      </c>
    </row>
    <row r="68" spans="1:9" s="70" customFormat="1" ht="12" customHeight="1" x14ac:dyDescent="0.2">
      <c r="A68" s="341" t="s">
        <v>245</v>
      </c>
      <c r="B68" s="341"/>
      <c r="C68" s="53">
        <v>893</v>
      </c>
      <c r="D68" s="53">
        <v>742</v>
      </c>
      <c r="E68" s="53">
        <v>345</v>
      </c>
      <c r="F68" s="53">
        <v>397</v>
      </c>
      <c r="G68" s="53">
        <v>151</v>
      </c>
      <c r="H68" s="53">
        <v>80</v>
      </c>
      <c r="I68" s="53">
        <v>71</v>
      </c>
    </row>
    <row r="69" spans="1:9" s="70" customFormat="1" ht="12" customHeight="1" x14ac:dyDescent="0.2">
      <c r="A69" s="341" t="s">
        <v>55</v>
      </c>
      <c r="B69" s="341"/>
      <c r="C69" s="53">
        <v>1622</v>
      </c>
      <c r="D69" s="53">
        <v>1401</v>
      </c>
      <c r="E69" s="53">
        <v>668</v>
      </c>
      <c r="F69" s="53">
        <v>733</v>
      </c>
      <c r="G69" s="53">
        <v>221</v>
      </c>
      <c r="H69" s="53">
        <v>124</v>
      </c>
      <c r="I69" s="53">
        <v>97</v>
      </c>
    </row>
    <row r="70" spans="1:9" s="70" customFormat="1" ht="12" customHeight="1" x14ac:dyDescent="0.2">
      <c r="A70" s="341" t="s">
        <v>56</v>
      </c>
      <c r="B70" s="341"/>
      <c r="C70" s="53">
        <v>6759</v>
      </c>
      <c r="D70" s="53">
        <v>5201</v>
      </c>
      <c r="E70" s="53">
        <v>2389</v>
      </c>
      <c r="F70" s="53">
        <v>2812</v>
      </c>
      <c r="G70" s="53">
        <v>1558</v>
      </c>
      <c r="H70" s="53">
        <v>780</v>
      </c>
      <c r="I70" s="53">
        <v>778</v>
      </c>
    </row>
    <row r="71" spans="1:9" s="70" customFormat="1" ht="12" customHeight="1" x14ac:dyDescent="0.2">
      <c r="A71" s="341" t="s">
        <v>57</v>
      </c>
      <c r="B71" s="341"/>
      <c r="C71" s="53">
        <v>318</v>
      </c>
      <c r="D71" s="53">
        <v>297</v>
      </c>
      <c r="E71" s="53">
        <v>141</v>
      </c>
      <c r="F71" s="53">
        <v>156</v>
      </c>
      <c r="G71" s="53">
        <v>21</v>
      </c>
      <c r="H71" s="53">
        <v>13</v>
      </c>
      <c r="I71" s="53">
        <v>8</v>
      </c>
    </row>
    <row r="72" spans="1:9" s="70" customFormat="1" ht="12" customHeight="1" x14ac:dyDescent="0.2">
      <c r="A72" s="341" t="s">
        <v>58</v>
      </c>
      <c r="B72" s="341"/>
      <c r="C72" s="53">
        <v>4294</v>
      </c>
      <c r="D72" s="53">
        <v>3375</v>
      </c>
      <c r="E72" s="53">
        <v>1557</v>
      </c>
      <c r="F72" s="53">
        <v>1818</v>
      </c>
      <c r="G72" s="53">
        <v>919</v>
      </c>
      <c r="H72" s="53">
        <v>479</v>
      </c>
      <c r="I72" s="53">
        <v>440</v>
      </c>
    </row>
    <row r="73" spans="1:9" s="70" customFormat="1" ht="12" customHeight="1" x14ac:dyDescent="0.2">
      <c r="A73" s="341" t="s">
        <v>246</v>
      </c>
      <c r="B73" s="341"/>
      <c r="C73" s="53">
        <v>700</v>
      </c>
      <c r="D73" s="53">
        <v>630</v>
      </c>
      <c r="E73" s="53">
        <v>294</v>
      </c>
      <c r="F73" s="53">
        <v>336</v>
      </c>
      <c r="G73" s="53">
        <v>70</v>
      </c>
      <c r="H73" s="53">
        <v>39</v>
      </c>
      <c r="I73" s="53">
        <v>31</v>
      </c>
    </row>
    <row r="74" spans="1:9" s="70" customFormat="1" ht="12" customHeight="1" x14ac:dyDescent="0.2">
      <c r="A74" s="341" t="s">
        <v>247</v>
      </c>
      <c r="B74" s="341"/>
      <c r="C74" s="53">
        <v>220</v>
      </c>
      <c r="D74" s="53">
        <v>207</v>
      </c>
      <c r="E74" s="53">
        <v>104</v>
      </c>
      <c r="F74" s="53">
        <v>103</v>
      </c>
      <c r="G74" s="53">
        <v>13</v>
      </c>
      <c r="H74" s="53">
        <v>8</v>
      </c>
      <c r="I74" s="53">
        <v>5</v>
      </c>
    </row>
    <row r="75" spans="1:9" s="70" customFormat="1" ht="12" customHeight="1" x14ac:dyDescent="0.2">
      <c r="A75" s="341" t="s">
        <v>59</v>
      </c>
      <c r="B75" s="341"/>
      <c r="C75" s="53">
        <v>2431</v>
      </c>
      <c r="D75" s="53">
        <v>2030</v>
      </c>
      <c r="E75" s="53">
        <v>961</v>
      </c>
      <c r="F75" s="53">
        <v>1069</v>
      </c>
      <c r="G75" s="53">
        <v>401</v>
      </c>
      <c r="H75" s="53">
        <v>216</v>
      </c>
      <c r="I75" s="53">
        <v>185</v>
      </c>
    </row>
    <row r="76" spans="1:9" s="70" customFormat="1" ht="12" customHeight="1" x14ac:dyDescent="0.2">
      <c r="A76" s="341" t="s">
        <v>248</v>
      </c>
      <c r="B76" s="341"/>
      <c r="C76" s="53">
        <v>1422</v>
      </c>
      <c r="D76" s="53">
        <v>1193</v>
      </c>
      <c r="E76" s="53">
        <v>570</v>
      </c>
      <c r="F76" s="53">
        <v>623</v>
      </c>
      <c r="G76" s="53">
        <v>229</v>
      </c>
      <c r="H76" s="53">
        <v>122</v>
      </c>
      <c r="I76" s="53">
        <v>107</v>
      </c>
    </row>
    <row r="77" spans="1:9" s="70" customFormat="1" ht="12" customHeight="1" x14ac:dyDescent="0.2">
      <c r="A77" s="341" t="s">
        <v>60</v>
      </c>
      <c r="B77" s="341"/>
      <c r="C77" s="53">
        <v>2436</v>
      </c>
      <c r="D77" s="53">
        <v>2018</v>
      </c>
      <c r="E77" s="53">
        <v>982</v>
      </c>
      <c r="F77" s="53">
        <v>1036</v>
      </c>
      <c r="G77" s="53">
        <v>418</v>
      </c>
      <c r="H77" s="53">
        <v>205</v>
      </c>
      <c r="I77" s="53">
        <v>213</v>
      </c>
    </row>
    <row r="78" spans="1:9" s="70" customFormat="1" ht="12" customHeight="1" x14ac:dyDescent="0.2">
      <c r="A78" s="341" t="s">
        <v>249</v>
      </c>
      <c r="B78" s="341"/>
      <c r="C78" s="53">
        <v>289</v>
      </c>
      <c r="D78" s="53">
        <v>261</v>
      </c>
      <c r="E78" s="53">
        <v>135</v>
      </c>
      <c r="F78" s="53">
        <v>126</v>
      </c>
      <c r="G78" s="53">
        <v>28</v>
      </c>
      <c r="H78" s="53">
        <v>16</v>
      </c>
      <c r="I78" s="53">
        <v>12</v>
      </c>
    </row>
    <row r="79" spans="1:9" s="70" customFormat="1" ht="12" customHeight="1" x14ac:dyDescent="0.2">
      <c r="A79" s="341" t="s">
        <v>61</v>
      </c>
      <c r="B79" s="341"/>
      <c r="C79" s="53">
        <v>4066</v>
      </c>
      <c r="D79" s="53">
        <v>3100</v>
      </c>
      <c r="E79" s="53">
        <v>1476</v>
      </c>
      <c r="F79" s="53">
        <v>1624</v>
      </c>
      <c r="G79" s="53">
        <v>966</v>
      </c>
      <c r="H79" s="53">
        <v>531</v>
      </c>
      <c r="I79" s="53">
        <v>435</v>
      </c>
    </row>
    <row r="80" spans="1:9" s="70" customFormat="1" ht="12" customHeight="1" x14ac:dyDescent="0.2">
      <c r="A80" s="341" t="s">
        <v>250</v>
      </c>
      <c r="B80" s="341"/>
      <c r="C80" s="53">
        <v>436</v>
      </c>
      <c r="D80" s="53">
        <v>404</v>
      </c>
      <c r="E80" s="53">
        <v>205</v>
      </c>
      <c r="F80" s="53">
        <v>199</v>
      </c>
      <c r="G80" s="53">
        <v>32</v>
      </c>
      <c r="H80" s="53">
        <v>17</v>
      </c>
      <c r="I80" s="53">
        <v>15</v>
      </c>
    </row>
    <row r="81" spans="1:9" s="70" customFormat="1" ht="12" customHeight="1" x14ac:dyDescent="0.2">
      <c r="A81" s="343" t="s">
        <v>62</v>
      </c>
      <c r="B81" s="343"/>
      <c r="C81" s="54">
        <v>2904</v>
      </c>
      <c r="D81" s="54">
        <v>2258</v>
      </c>
      <c r="E81" s="54">
        <v>1053</v>
      </c>
      <c r="F81" s="54">
        <v>1205</v>
      </c>
      <c r="G81" s="54">
        <v>646</v>
      </c>
      <c r="H81" s="54">
        <v>340</v>
      </c>
      <c r="I81" s="54">
        <v>306</v>
      </c>
    </row>
    <row r="82" spans="1:9" s="70" customFormat="1" ht="12" customHeight="1" x14ac:dyDescent="0.2">
      <c r="A82" s="72"/>
      <c r="B82" s="72"/>
      <c r="C82" s="74"/>
      <c r="D82" s="74"/>
      <c r="E82" s="74"/>
      <c r="F82" s="74"/>
      <c r="G82" s="74"/>
      <c r="H82" s="74"/>
      <c r="I82" s="74"/>
    </row>
    <row r="83" spans="1:9" s="70" customFormat="1" ht="12" customHeight="1" x14ac:dyDescent="0.2">
      <c r="A83" s="326" t="s">
        <v>63</v>
      </c>
      <c r="B83" s="326"/>
      <c r="C83" s="67">
        <v>136296</v>
      </c>
      <c r="D83" s="67">
        <v>99197</v>
      </c>
      <c r="E83" s="67">
        <v>45165</v>
      </c>
      <c r="F83" s="67">
        <v>54032</v>
      </c>
      <c r="G83" s="67">
        <v>37099</v>
      </c>
      <c r="H83" s="67">
        <v>19585</v>
      </c>
      <c r="I83" s="67">
        <v>17514</v>
      </c>
    </row>
    <row r="84" spans="1:9" s="70" customFormat="1" ht="12" customHeight="1" x14ac:dyDescent="0.2">
      <c r="A84" s="341" t="s">
        <v>64</v>
      </c>
      <c r="B84" s="341"/>
      <c r="C84" s="53">
        <v>3806</v>
      </c>
      <c r="D84" s="53">
        <v>2690</v>
      </c>
      <c r="E84" s="53">
        <v>1184</v>
      </c>
      <c r="F84" s="53">
        <v>1506</v>
      </c>
      <c r="G84" s="53">
        <v>1116</v>
      </c>
      <c r="H84" s="53">
        <v>598</v>
      </c>
      <c r="I84" s="53">
        <v>518</v>
      </c>
    </row>
    <row r="85" spans="1:9" s="70" customFormat="1" ht="12" customHeight="1" x14ac:dyDescent="0.2">
      <c r="A85" s="341" t="s">
        <v>65</v>
      </c>
      <c r="B85" s="341"/>
      <c r="C85" s="53">
        <v>1255</v>
      </c>
      <c r="D85" s="53">
        <v>1172</v>
      </c>
      <c r="E85" s="53">
        <v>541</v>
      </c>
      <c r="F85" s="53">
        <v>631</v>
      </c>
      <c r="G85" s="53">
        <v>83</v>
      </c>
      <c r="H85" s="53">
        <v>52</v>
      </c>
      <c r="I85" s="53">
        <v>31</v>
      </c>
    </row>
    <row r="86" spans="1:9" s="70" customFormat="1" ht="12" customHeight="1" x14ac:dyDescent="0.2">
      <c r="A86" s="341" t="s">
        <v>66</v>
      </c>
      <c r="B86" s="341"/>
      <c r="C86" s="53">
        <v>309</v>
      </c>
      <c r="D86" s="53">
        <v>270</v>
      </c>
      <c r="E86" s="53">
        <v>135</v>
      </c>
      <c r="F86" s="53">
        <v>135</v>
      </c>
      <c r="G86" s="53">
        <v>39</v>
      </c>
      <c r="H86" s="53">
        <v>19</v>
      </c>
      <c r="I86" s="53">
        <v>20</v>
      </c>
    </row>
    <row r="87" spans="1:9" s="70" customFormat="1" ht="12" customHeight="1" x14ac:dyDescent="0.2">
      <c r="A87" s="341" t="s">
        <v>67</v>
      </c>
      <c r="B87" s="341"/>
      <c r="C87" s="53">
        <v>973</v>
      </c>
      <c r="D87" s="53">
        <v>858</v>
      </c>
      <c r="E87" s="53">
        <v>419</v>
      </c>
      <c r="F87" s="53">
        <v>439</v>
      </c>
      <c r="G87" s="53">
        <v>115</v>
      </c>
      <c r="H87" s="53">
        <v>64</v>
      </c>
      <c r="I87" s="53">
        <v>51</v>
      </c>
    </row>
    <row r="88" spans="1:9" s="70" customFormat="1" ht="12" customHeight="1" x14ac:dyDescent="0.2">
      <c r="A88" s="341" t="s">
        <v>68</v>
      </c>
      <c r="B88" s="341"/>
      <c r="C88" s="53">
        <v>306</v>
      </c>
      <c r="D88" s="53">
        <v>279</v>
      </c>
      <c r="E88" s="53">
        <v>138</v>
      </c>
      <c r="F88" s="53">
        <v>141</v>
      </c>
      <c r="G88" s="53">
        <v>27</v>
      </c>
      <c r="H88" s="53">
        <v>20</v>
      </c>
      <c r="I88" s="53">
        <v>7</v>
      </c>
    </row>
    <row r="89" spans="1:9" s="70" customFormat="1" ht="12" customHeight="1" x14ac:dyDescent="0.2">
      <c r="A89" s="341" t="s">
        <v>257</v>
      </c>
      <c r="B89" s="341"/>
      <c r="C89" s="53">
        <v>1786</v>
      </c>
      <c r="D89" s="53">
        <v>1262</v>
      </c>
      <c r="E89" s="53">
        <v>605</v>
      </c>
      <c r="F89" s="53">
        <v>657</v>
      </c>
      <c r="G89" s="53">
        <v>524</v>
      </c>
      <c r="H89" s="53">
        <v>287</v>
      </c>
      <c r="I89" s="53">
        <v>237</v>
      </c>
    </row>
    <row r="90" spans="1:9" s="70" customFormat="1" ht="12" customHeight="1" x14ac:dyDescent="0.2">
      <c r="A90" s="341" t="s">
        <v>69</v>
      </c>
      <c r="B90" s="341"/>
      <c r="C90" s="53">
        <v>1365</v>
      </c>
      <c r="D90" s="53">
        <v>1115</v>
      </c>
      <c r="E90" s="53">
        <v>511</v>
      </c>
      <c r="F90" s="53">
        <v>604</v>
      </c>
      <c r="G90" s="53">
        <v>250</v>
      </c>
      <c r="H90" s="53">
        <v>136</v>
      </c>
      <c r="I90" s="53">
        <v>114</v>
      </c>
    </row>
    <row r="91" spans="1:9" s="70" customFormat="1" ht="12" customHeight="1" x14ac:dyDescent="0.2">
      <c r="A91" s="341" t="s">
        <v>70</v>
      </c>
      <c r="B91" s="341"/>
      <c r="C91" s="53">
        <v>612</v>
      </c>
      <c r="D91" s="53">
        <v>561</v>
      </c>
      <c r="E91" s="53">
        <v>262</v>
      </c>
      <c r="F91" s="53">
        <v>299</v>
      </c>
      <c r="G91" s="53">
        <v>51</v>
      </c>
      <c r="H91" s="53">
        <v>27</v>
      </c>
      <c r="I91" s="53">
        <v>24</v>
      </c>
    </row>
    <row r="92" spans="1:9" s="70" customFormat="1" ht="12" customHeight="1" x14ac:dyDescent="0.2">
      <c r="A92" s="341" t="s">
        <v>258</v>
      </c>
      <c r="B92" s="341"/>
      <c r="C92" s="53">
        <v>329</v>
      </c>
      <c r="D92" s="53">
        <v>310</v>
      </c>
      <c r="E92" s="53">
        <v>153</v>
      </c>
      <c r="F92" s="53">
        <v>157</v>
      </c>
      <c r="G92" s="53">
        <v>19</v>
      </c>
      <c r="H92" s="53">
        <v>10</v>
      </c>
      <c r="I92" s="53">
        <v>9</v>
      </c>
    </row>
    <row r="93" spans="1:9" s="70" customFormat="1" ht="12" customHeight="1" x14ac:dyDescent="0.2">
      <c r="A93" s="341" t="s">
        <v>71</v>
      </c>
      <c r="B93" s="341"/>
      <c r="C93" s="53">
        <v>2296</v>
      </c>
      <c r="D93" s="53">
        <v>1861</v>
      </c>
      <c r="E93" s="53">
        <v>848</v>
      </c>
      <c r="F93" s="53">
        <v>1013</v>
      </c>
      <c r="G93" s="53">
        <v>435</v>
      </c>
      <c r="H93" s="53">
        <v>249</v>
      </c>
      <c r="I93" s="53">
        <v>186</v>
      </c>
    </row>
    <row r="94" spans="1:9" s="70" customFormat="1" ht="12" customHeight="1" x14ac:dyDescent="0.2">
      <c r="A94" s="341" t="s">
        <v>72</v>
      </c>
      <c r="B94" s="341"/>
      <c r="C94" s="53">
        <v>606</v>
      </c>
      <c r="D94" s="53">
        <v>497</v>
      </c>
      <c r="E94" s="53">
        <v>233</v>
      </c>
      <c r="F94" s="53">
        <v>264</v>
      </c>
      <c r="G94" s="53">
        <v>109</v>
      </c>
      <c r="H94" s="53">
        <v>57</v>
      </c>
      <c r="I94" s="53">
        <v>52</v>
      </c>
    </row>
    <row r="95" spans="1:9" s="70" customFormat="1" ht="12" customHeight="1" x14ac:dyDescent="0.2">
      <c r="A95" s="341" t="s">
        <v>73</v>
      </c>
      <c r="B95" s="341"/>
      <c r="C95" s="53">
        <v>817</v>
      </c>
      <c r="D95" s="53">
        <v>555</v>
      </c>
      <c r="E95" s="53">
        <v>261</v>
      </c>
      <c r="F95" s="53">
        <v>294</v>
      </c>
      <c r="G95" s="53">
        <v>262</v>
      </c>
      <c r="H95" s="53">
        <v>149</v>
      </c>
      <c r="I95" s="53">
        <v>113</v>
      </c>
    </row>
    <row r="96" spans="1:9" s="70" customFormat="1" ht="12" customHeight="1" x14ac:dyDescent="0.2">
      <c r="A96" s="341" t="s">
        <v>74</v>
      </c>
      <c r="B96" s="341"/>
      <c r="C96" s="53">
        <v>120</v>
      </c>
      <c r="D96" s="53">
        <v>103</v>
      </c>
      <c r="E96" s="53">
        <v>54</v>
      </c>
      <c r="F96" s="53">
        <v>49</v>
      </c>
      <c r="G96" s="53">
        <v>17</v>
      </c>
      <c r="H96" s="53">
        <v>9</v>
      </c>
      <c r="I96" s="53">
        <v>8</v>
      </c>
    </row>
    <row r="97" spans="1:9" s="70" customFormat="1" ht="12" customHeight="1" x14ac:dyDescent="0.2">
      <c r="A97" s="341" t="s">
        <v>75</v>
      </c>
      <c r="B97" s="341"/>
      <c r="C97" s="53">
        <v>459</v>
      </c>
      <c r="D97" s="53">
        <v>403</v>
      </c>
      <c r="E97" s="53">
        <v>199</v>
      </c>
      <c r="F97" s="53">
        <v>204</v>
      </c>
      <c r="G97" s="53">
        <v>56</v>
      </c>
      <c r="H97" s="53">
        <v>33</v>
      </c>
      <c r="I97" s="53">
        <v>23</v>
      </c>
    </row>
    <row r="98" spans="1:9" s="70" customFormat="1" ht="12" customHeight="1" x14ac:dyDescent="0.2">
      <c r="A98" s="341" t="s">
        <v>76</v>
      </c>
      <c r="B98" s="341"/>
      <c r="C98" s="53">
        <v>688</v>
      </c>
      <c r="D98" s="53">
        <v>568</v>
      </c>
      <c r="E98" s="53">
        <v>265</v>
      </c>
      <c r="F98" s="53">
        <v>303</v>
      </c>
      <c r="G98" s="53">
        <v>120</v>
      </c>
      <c r="H98" s="53">
        <v>58</v>
      </c>
      <c r="I98" s="53">
        <v>62</v>
      </c>
    </row>
    <row r="99" spans="1:9" s="70" customFormat="1" ht="12" customHeight="1" x14ac:dyDescent="0.2">
      <c r="A99" s="341" t="s">
        <v>77</v>
      </c>
      <c r="B99" s="341"/>
      <c r="C99" s="53">
        <v>1384</v>
      </c>
      <c r="D99" s="53">
        <v>993</v>
      </c>
      <c r="E99" s="53">
        <v>472</v>
      </c>
      <c r="F99" s="53">
        <v>521</v>
      </c>
      <c r="G99" s="53">
        <v>391</v>
      </c>
      <c r="H99" s="53">
        <v>219</v>
      </c>
      <c r="I99" s="53">
        <v>172</v>
      </c>
    </row>
    <row r="100" spans="1:9" s="70" customFormat="1" ht="12" customHeight="1" x14ac:dyDescent="0.2">
      <c r="A100" s="341" t="s">
        <v>78</v>
      </c>
      <c r="B100" s="341"/>
      <c r="C100" s="53">
        <v>1841</v>
      </c>
      <c r="D100" s="53">
        <v>1615</v>
      </c>
      <c r="E100" s="53">
        <v>780</v>
      </c>
      <c r="F100" s="53">
        <v>835</v>
      </c>
      <c r="G100" s="53">
        <v>226</v>
      </c>
      <c r="H100" s="53">
        <v>124</v>
      </c>
      <c r="I100" s="53">
        <v>102</v>
      </c>
    </row>
    <row r="101" spans="1:9" s="70" customFormat="1" ht="12" customHeight="1" x14ac:dyDescent="0.2">
      <c r="A101" s="341" t="s">
        <v>79</v>
      </c>
      <c r="B101" s="341"/>
      <c r="C101" s="53">
        <v>698</v>
      </c>
      <c r="D101" s="53">
        <v>649</v>
      </c>
      <c r="E101" s="53">
        <v>315</v>
      </c>
      <c r="F101" s="53">
        <v>334</v>
      </c>
      <c r="G101" s="53">
        <v>49</v>
      </c>
      <c r="H101" s="53">
        <v>27</v>
      </c>
      <c r="I101" s="53">
        <v>22</v>
      </c>
    </row>
    <row r="102" spans="1:9" s="70" customFormat="1" ht="12" customHeight="1" x14ac:dyDescent="0.2">
      <c r="A102" s="341" t="s">
        <v>80</v>
      </c>
      <c r="B102" s="341"/>
      <c r="C102" s="53">
        <v>1814</v>
      </c>
      <c r="D102" s="53">
        <v>1509</v>
      </c>
      <c r="E102" s="53">
        <v>696</v>
      </c>
      <c r="F102" s="53">
        <v>813</v>
      </c>
      <c r="G102" s="53">
        <v>305</v>
      </c>
      <c r="H102" s="53">
        <v>172</v>
      </c>
      <c r="I102" s="53">
        <v>133</v>
      </c>
    </row>
    <row r="103" spans="1:9" s="70" customFormat="1" ht="12" customHeight="1" x14ac:dyDescent="0.2">
      <c r="A103" s="341" t="s">
        <v>81</v>
      </c>
      <c r="B103" s="341"/>
      <c r="C103" s="53">
        <v>4641</v>
      </c>
      <c r="D103" s="53">
        <v>4208</v>
      </c>
      <c r="E103" s="53">
        <v>2032</v>
      </c>
      <c r="F103" s="53">
        <v>2176</v>
      </c>
      <c r="G103" s="53">
        <v>433</v>
      </c>
      <c r="H103" s="53">
        <v>232</v>
      </c>
      <c r="I103" s="53">
        <v>201</v>
      </c>
    </row>
    <row r="104" spans="1:9" s="70" customFormat="1" ht="12" customHeight="1" x14ac:dyDescent="0.2">
      <c r="A104" s="341" t="s">
        <v>259</v>
      </c>
      <c r="B104" s="341"/>
      <c r="C104" s="53">
        <v>554</v>
      </c>
      <c r="D104" s="53">
        <v>485</v>
      </c>
      <c r="E104" s="53">
        <v>229</v>
      </c>
      <c r="F104" s="53">
        <v>256</v>
      </c>
      <c r="G104" s="53">
        <v>69</v>
      </c>
      <c r="H104" s="53">
        <v>38</v>
      </c>
      <c r="I104" s="53">
        <v>31</v>
      </c>
    </row>
    <row r="105" spans="1:9" s="70" customFormat="1" ht="12" customHeight="1" x14ac:dyDescent="0.2">
      <c r="A105" s="341" t="s">
        <v>82</v>
      </c>
      <c r="B105" s="341"/>
      <c r="C105" s="53">
        <v>118</v>
      </c>
      <c r="D105" s="53">
        <v>101</v>
      </c>
      <c r="E105" s="53">
        <v>47</v>
      </c>
      <c r="F105" s="53">
        <v>54</v>
      </c>
      <c r="G105" s="53">
        <v>17</v>
      </c>
      <c r="H105" s="53">
        <v>8</v>
      </c>
      <c r="I105" s="53">
        <v>9</v>
      </c>
    </row>
    <row r="106" spans="1:9" s="70" customFormat="1" ht="12" customHeight="1" x14ac:dyDescent="0.2">
      <c r="A106" s="341" t="s">
        <v>83</v>
      </c>
      <c r="B106" s="341"/>
      <c r="C106" s="53">
        <v>761</v>
      </c>
      <c r="D106" s="53">
        <v>615</v>
      </c>
      <c r="E106" s="53">
        <v>285</v>
      </c>
      <c r="F106" s="53">
        <v>330</v>
      </c>
      <c r="G106" s="53">
        <v>146</v>
      </c>
      <c r="H106" s="53">
        <v>73</v>
      </c>
      <c r="I106" s="53">
        <v>73</v>
      </c>
    </row>
    <row r="107" spans="1:9" s="70" customFormat="1" ht="12" customHeight="1" x14ac:dyDescent="0.2">
      <c r="A107" s="341" t="s">
        <v>84</v>
      </c>
      <c r="B107" s="341"/>
      <c r="C107" s="53">
        <v>3838</v>
      </c>
      <c r="D107" s="53">
        <v>2832</v>
      </c>
      <c r="E107" s="53">
        <v>1238</v>
      </c>
      <c r="F107" s="53">
        <v>1594</v>
      </c>
      <c r="G107" s="53">
        <v>1006</v>
      </c>
      <c r="H107" s="53">
        <v>539</v>
      </c>
      <c r="I107" s="53">
        <v>467</v>
      </c>
    </row>
    <row r="108" spans="1:9" s="70" customFormat="1" ht="12" customHeight="1" x14ac:dyDescent="0.2">
      <c r="A108" s="341" t="s">
        <v>85</v>
      </c>
      <c r="B108" s="341"/>
      <c r="C108" s="53">
        <v>57</v>
      </c>
      <c r="D108" s="53">
        <v>50</v>
      </c>
      <c r="E108" s="53">
        <v>22</v>
      </c>
      <c r="F108" s="53">
        <v>28</v>
      </c>
      <c r="G108" s="53">
        <v>7</v>
      </c>
      <c r="H108" s="53">
        <v>5</v>
      </c>
      <c r="I108" s="53">
        <v>2</v>
      </c>
    </row>
    <row r="109" spans="1:9" s="70" customFormat="1" ht="12" customHeight="1" x14ac:dyDescent="0.2">
      <c r="A109" s="341" t="s">
        <v>86</v>
      </c>
      <c r="B109" s="341"/>
      <c r="C109" s="53">
        <v>107</v>
      </c>
      <c r="D109" s="53">
        <v>101</v>
      </c>
      <c r="E109" s="53">
        <v>48</v>
      </c>
      <c r="F109" s="53">
        <v>53</v>
      </c>
      <c r="G109" s="53">
        <v>6</v>
      </c>
      <c r="H109" s="53">
        <v>3</v>
      </c>
      <c r="I109" s="53">
        <v>3</v>
      </c>
    </row>
    <row r="110" spans="1:9" s="70" customFormat="1" ht="12" customHeight="1" x14ac:dyDescent="0.2">
      <c r="A110" s="341" t="s">
        <v>87</v>
      </c>
      <c r="B110" s="341"/>
      <c r="C110" s="53">
        <v>4323</v>
      </c>
      <c r="D110" s="53">
        <v>3135</v>
      </c>
      <c r="E110" s="53">
        <v>1453</v>
      </c>
      <c r="F110" s="53">
        <v>1682</v>
      </c>
      <c r="G110" s="53">
        <v>1188</v>
      </c>
      <c r="H110" s="53">
        <v>602</v>
      </c>
      <c r="I110" s="53">
        <v>586</v>
      </c>
    </row>
    <row r="111" spans="1:9" s="70" customFormat="1" ht="12" customHeight="1" x14ac:dyDescent="0.2">
      <c r="A111" s="341" t="s">
        <v>88</v>
      </c>
      <c r="B111" s="341"/>
      <c r="C111" s="53">
        <v>1751</v>
      </c>
      <c r="D111" s="53">
        <v>1580</v>
      </c>
      <c r="E111" s="53">
        <v>712</v>
      </c>
      <c r="F111" s="53">
        <v>868</v>
      </c>
      <c r="G111" s="53">
        <v>171</v>
      </c>
      <c r="H111" s="53">
        <v>98</v>
      </c>
      <c r="I111" s="53">
        <v>73</v>
      </c>
    </row>
    <row r="112" spans="1:9" s="70" customFormat="1" ht="12" customHeight="1" x14ac:dyDescent="0.2">
      <c r="A112" s="341" t="s">
        <v>260</v>
      </c>
      <c r="B112" s="341"/>
      <c r="C112" s="53">
        <v>143</v>
      </c>
      <c r="D112" s="53">
        <v>133</v>
      </c>
      <c r="E112" s="53">
        <v>66</v>
      </c>
      <c r="F112" s="53">
        <v>67</v>
      </c>
      <c r="G112" s="53">
        <v>10</v>
      </c>
      <c r="H112" s="53">
        <v>6</v>
      </c>
      <c r="I112" s="53">
        <v>4</v>
      </c>
    </row>
    <row r="113" spans="1:9" s="70" customFormat="1" ht="12" customHeight="1" x14ac:dyDescent="0.2">
      <c r="A113" s="341" t="s">
        <v>89</v>
      </c>
      <c r="B113" s="341"/>
      <c r="C113" s="53">
        <v>838</v>
      </c>
      <c r="D113" s="53">
        <v>699</v>
      </c>
      <c r="E113" s="53">
        <v>328</v>
      </c>
      <c r="F113" s="53">
        <v>371</v>
      </c>
      <c r="G113" s="53">
        <v>139</v>
      </c>
      <c r="H113" s="53">
        <v>70</v>
      </c>
      <c r="I113" s="53">
        <v>69</v>
      </c>
    </row>
    <row r="114" spans="1:9" s="70" customFormat="1" ht="12" customHeight="1" x14ac:dyDescent="0.2">
      <c r="A114" s="341" t="s">
        <v>90</v>
      </c>
      <c r="B114" s="341"/>
      <c r="C114" s="53">
        <v>1276</v>
      </c>
      <c r="D114" s="53">
        <v>1098</v>
      </c>
      <c r="E114" s="53">
        <v>534</v>
      </c>
      <c r="F114" s="53">
        <v>564</v>
      </c>
      <c r="G114" s="53">
        <v>178</v>
      </c>
      <c r="H114" s="53">
        <v>102</v>
      </c>
      <c r="I114" s="53">
        <v>76</v>
      </c>
    </row>
    <row r="115" spans="1:9" s="70" customFormat="1" ht="12" customHeight="1" x14ac:dyDescent="0.2">
      <c r="A115" s="341" t="s">
        <v>91</v>
      </c>
      <c r="B115" s="341"/>
      <c r="C115" s="53">
        <v>552</v>
      </c>
      <c r="D115" s="53">
        <v>480</v>
      </c>
      <c r="E115" s="53">
        <v>223</v>
      </c>
      <c r="F115" s="53">
        <v>257</v>
      </c>
      <c r="G115" s="53">
        <v>72</v>
      </c>
      <c r="H115" s="53">
        <v>42</v>
      </c>
      <c r="I115" s="53">
        <v>30</v>
      </c>
    </row>
    <row r="116" spans="1:9" s="70" customFormat="1" ht="12" customHeight="1" x14ac:dyDescent="0.2">
      <c r="A116" s="341" t="s">
        <v>92</v>
      </c>
      <c r="B116" s="341"/>
      <c r="C116" s="53">
        <v>432</v>
      </c>
      <c r="D116" s="53">
        <v>279</v>
      </c>
      <c r="E116" s="53">
        <v>127</v>
      </c>
      <c r="F116" s="53">
        <v>152</v>
      </c>
      <c r="G116" s="53">
        <v>153</v>
      </c>
      <c r="H116" s="53">
        <v>87</v>
      </c>
      <c r="I116" s="53">
        <v>66</v>
      </c>
    </row>
    <row r="117" spans="1:9" s="70" customFormat="1" ht="12" customHeight="1" x14ac:dyDescent="0.2">
      <c r="A117" s="341" t="s">
        <v>93</v>
      </c>
      <c r="B117" s="341"/>
      <c r="C117" s="53">
        <v>1138</v>
      </c>
      <c r="D117" s="53">
        <v>957</v>
      </c>
      <c r="E117" s="53">
        <v>456</v>
      </c>
      <c r="F117" s="53">
        <v>501</v>
      </c>
      <c r="G117" s="53">
        <v>181</v>
      </c>
      <c r="H117" s="53">
        <v>102</v>
      </c>
      <c r="I117" s="53">
        <v>79</v>
      </c>
    </row>
    <row r="118" spans="1:9" s="70" customFormat="1" ht="12" customHeight="1" x14ac:dyDescent="0.2">
      <c r="A118" s="341" t="s">
        <v>261</v>
      </c>
      <c r="B118" s="341"/>
      <c r="C118" s="53">
        <v>72</v>
      </c>
      <c r="D118" s="53">
        <v>65</v>
      </c>
      <c r="E118" s="53">
        <v>29</v>
      </c>
      <c r="F118" s="53">
        <v>36</v>
      </c>
      <c r="G118" s="53">
        <v>7</v>
      </c>
      <c r="H118" s="53">
        <v>4</v>
      </c>
      <c r="I118" s="53">
        <v>3</v>
      </c>
    </row>
    <row r="119" spans="1:9" s="70" customFormat="1" ht="12" customHeight="1" x14ac:dyDescent="0.2">
      <c r="A119" s="341" t="s">
        <v>94</v>
      </c>
      <c r="B119" s="341"/>
      <c r="C119" s="53">
        <v>1594</v>
      </c>
      <c r="D119" s="53">
        <v>957</v>
      </c>
      <c r="E119" s="53">
        <v>434</v>
      </c>
      <c r="F119" s="53">
        <v>523</v>
      </c>
      <c r="G119" s="53">
        <v>637</v>
      </c>
      <c r="H119" s="53">
        <v>348</v>
      </c>
      <c r="I119" s="53">
        <v>289</v>
      </c>
    </row>
    <row r="120" spans="1:9" s="70" customFormat="1" ht="12" customHeight="1" x14ac:dyDescent="0.2">
      <c r="A120" s="341" t="s">
        <v>262</v>
      </c>
      <c r="B120" s="341"/>
      <c r="C120" s="53">
        <v>866</v>
      </c>
      <c r="D120" s="53">
        <v>764</v>
      </c>
      <c r="E120" s="53">
        <v>373</v>
      </c>
      <c r="F120" s="53">
        <v>391</v>
      </c>
      <c r="G120" s="53">
        <v>102</v>
      </c>
      <c r="H120" s="53">
        <v>55</v>
      </c>
      <c r="I120" s="53">
        <v>47</v>
      </c>
    </row>
    <row r="121" spans="1:9" s="70" customFormat="1" ht="12" customHeight="1" x14ac:dyDescent="0.2">
      <c r="A121" s="341" t="s">
        <v>95</v>
      </c>
      <c r="B121" s="341"/>
      <c r="C121" s="53">
        <v>49719</v>
      </c>
      <c r="D121" s="53">
        <v>31872</v>
      </c>
      <c r="E121" s="53">
        <v>13956</v>
      </c>
      <c r="F121" s="53">
        <v>17916</v>
      </c>
      <c r="G121" s="53">
        <v>17847</v>
      </c>
      <c r="H121" s="53">
        <v>9206</v>
      </c>
      <c r="I121" s="53">
        <v>8641</v>
      </c>
    </row>
    <row r="122" spans="1:9" s="70" customFormat="1" ht="12" customHeight="1" x14ac:dyDescent="0.2">
      <c r="A122" s="341" t="s">
        <v>96</v>
      </c>
      <c r="B122" s="341"/>
      <c r="C122" s="53">
        <v>1408</v>
      </c>
      <c r="D122" s="53">
        <v>1138</v>
      </c>
      <c r="E122" s="53">
        <v>506</v>
      </c>
      <c r="F122" s="53">
        <v>632</v>
      </c>
      <c r="G122" s="53">
        <v>270</v>
      </c>
      <c r="H122" s="53">
        <v>155</v>
      </c>
      <c r="I122" s="53">
        <v>115</v>
      </c>
    </row>
    <row r="123" spans="1:9" s="70" customFormat="1" ht="12" customHeight="1" x14ac:dyDescent="0.2">
      <c r="A123" s="341" t="s">
        <v>97</v>
      </c>
      <c r="B123" s="341"/>
      <c r="C123" s="53">
        <v>1163</v>
      </c>
      <c r="D123" s="53">
        <v>975</v>
      </c>
      <c r="E123" s="53">
        <v>471</v>
      </c>
      <c r="F123" s="53">
        <v>504</v>
      </c>
      <c r="G123" s="53">
        <v>188</v>
      </c>
      <c r="H123" s="53">
        <v>114</v>
      </c>
      <c r="I123" s="53">
        <v>74</v>
      </c>
    </row>
    <row r="124" spans="1:9" s="70" customFormat="1" ht="12" customHeight="1" x14ac:dyDescent="0.2">
      <c r="A124" s="341" t="s">
        <v>98</v>
      </c>
      <c r="B124" s="341"/>
      <c r="C124" s="53">
        <v>585</v>
      </c>
      <c r="D124" s="53">
        <v>438</v>
      </c>
      <c r="E124" s="53">
        <v>210</v>
      </c>
      <c r="F124" s="53">
        <v>228</v>
      </c>
      <c r="G124" s="53">
        <v>147</v>
      </c>
      <c r="H124" s="53">
        <v>72</v>
      </c>
      <c r="I124" s="53">
        <v>75</v>
      </c>
    </row>
    <row r="125" spans="1:9" s="70" customFormat="1" ht="12" customHeight="1" x14ac:dyDescent="0.2">
      <c r="A125" s="341" t="s">
        <v>99</v>
      </c>
      <c r="B125" s="341"/>
      <c r="C125" s="53">
        <v>5636</v>
      </c>
      <c r="D125" s="53">
        <v>3528</v>
      </c>
      <c r="E125" s="53">
        <v>1524</v>
      </c>
      <c r="F125" s="53">
        <v>2004</v>
      </c>
      <c r="G125" s="53">
        <v>2108</v>
      </c>
      <c r="H125" s="53">
        <v>1071</v>
      </c>
      <c r="I125" s="53">
        <v>1037</v>
      </c>
    </row>
    <row r="126" spans="1:9" s="70" customFormat="1" ht="12" customHeight="1" x14ac:dyDescent="0.2">
      <c r="A126" s="341" t="s">
        <v>100</v>
      </c>
      <c r="B126" s="341"/>
      <c r="C126" s="53">
        <v>1221</v>
      </c>
      <c r="D126" s="53">
        <v>950</v>
      </c>
      <c r="E126" s="53">
        <v>456</v>
      </c>
      <c r="F126" s="53">
        <v>494</v>
      </c>
      <c r="G126" s="53">
        <v>271</v>
      </c>
      <c r="H126" s="53">
        <v>155</v>
      </c>
      <c r="I126" s="53">
        <v>116</v>
      </c>
    </row>
    <row r="127" spans="1:9" s="70" customFormat="1" ht="12" customHeight="1" x14ac:dyDescent="0.2">
      <c r="A127" s="341" t="s">
        <v>101</v>
      </c>
      <c r="B127" s="341"/>
      <c r="C127" s="53">
        <v>1668</v>
      </c>
      <c r="D127" s="53">
        <v>1109</v>
      </c>
      <c r="E127" s="53">
        <v>503</v>
      </c>
      <c r="F127" s="53">
        <v>606</v>
      </c>
      <c r="G127" s="53">
        <v>559</v>
      </c>
      <c r="H127" s="53">
        <v>298</v>
      </c>
      <c r="I127" s="53">
        <v>261</v>
      </c>
    </row>
    <row r="128" spans="1:9" s="70" customFormat="1" ht="12" customHeight="1" x14ac:dyDescent="0.2">
      <c r="A128" s="341" t="s">
        <v>102</v>
      </c>
      <c r="B128" s="341"/>
      <c r="C128" s="53">
        <v>1069</v>
      </c>
      <c r="D128" s="53">
        <v>936</v>
      </c>
      <c r="E128" s="53">
        <v>449</v>
      </c>
      <c r="F128" s="53">
        <v>487</v>
      </c>
      <c r="G128" s="53">
        <v>133</v>
      </c>
      <c r="H128" s="53">
        <v>72</v>
      </c>
      <c r="I128" s="53">
        <v>61</v>
      </c>
    </row>
    <row r="129" spans="1:9" s="70" customFormat="1" ht="12" customHeight="1" x14ac:dyDescent="0.2">
      <c r="A129" s="341" t="s">
        <v>103</v>
      </c>
      <c r="B129" s="341"/>
      <c r="C129" s="53">
        <v>271</v>
      </c>
      <c r="D129" s="53">
        <v>238</v>
      </c>
      <c r="E129" s="53">
        <v>116</v>
      </c>
      <c r="F129" s="53">
        <v>122</v>
      </c>
      <c r="G129" s="53">
        <v>33</v>
      </c>
      <c r="H129" s="53">
        <v>17</v>
      </c>
      <c r="I129" s="53">
        <v>16</v>
      </c>
    </row>
    <row r="130" spans="1:9" s="70" customFormat="1" ht="12" customHeight="1" x14ac:dyDescent="0.2">
      <c r="A130" s="341" t="s">
        <v>104</v>
      </c>
      <c r="B130" s="341"/>
      <c r="C130" s="53">
        <v>853</v>
      </c>
      <c r="D130" s="53">
        <v>720</v>
      </c>
      <c r="E130" s="53">
        <v>365</v>
      </c>
      <c r="F130" s="53">
        <v>355</v>
      </c>
      <c r="G130" s="53">
        <v>133</v>
      </c>
      <c r="H130" s="53">
        <v>72</v>
      </c>
      <c r="I130" s="53">
        <v>61</v>
      </c>
    </row>
    <row r="131" spans="1:9" s="70" customFormat="1" ht="12" customHeight="1" x14ac:dyDescent="0.2">
      <c r="A131" s="341" t="s">
        <v>105</v>
      </c>
      <c r="B131" s="341"/>
      <c r="C131" s="53">
        <v>737</v>
      </c>
      <c r="D131" s="53">
        <v>524</v>
      </c>
      <c r="E131" s="53">
        <v>222</v>
      </c>
      <c r="F131" s="53">
        <v>302</v>
      </c>
      <c r="G131" s="53">
        <v>213</v>
      </c>
      <c r="H131" s="53">
        <v>112</v>
      </c>
      <c r="I131" s="53">
        <v>101</v>
      </c>
    </row>
    <row r="132" spans="1:9" s="70" customFormat="1" ht="12" customHeight="1" x14ac:dyDescent="0.2">
      <c r="A132" s="341" t="s">
        <v>106</v>
      </c>
      <c r="B132" s="341"/>
      <c r="C132" s="53">
        <v>818</v>
      </c>
      <c r="D132" s="53">
        <v>663</v>
      </c>
      <c r="E132" s="53">
        <v>286</v>
      </c>
      <c r="F132" s="53">
        <v>377</v>
      </c>
      <c r="G132" s="53">
        <v>155</v>
      </c>
      <c r="H132" s="53">
        <v>86</v>
      </c>
      <c r="I132" s="53">
        <v>69</v>
      </c>
    </row>
    <row r="133" spans="1:9" s="70" customFormat="1" ht="12" customHeight="1" x14ac:dyDescent="0.2">
      <c r="A133" s="341" t="s">
        <v>107</v>
      </c>
      <c r="B133" s="341"/>
      <c r="C133" s="53">
        <v>363</v>
      </c>
      <c r="D133" s="53">
        <v>303</v>
      </c>
      <c r="E133" s="53">
        <v>145</v>
      </c>
      <c r="F133" s="53">
        <v>158</v>
      </c>
      <c r="G133" s="53">
        <v>60</v>
      </c>
      <c r="H133" s="53">
        <v>34</v>
      </c>
      <c r="I133" s="53">
        <v>26</v>
      </c>
    </row>
    <row r="134" spans="1:9" s="70" customFormat="1" ht="12" customHeight="1" x14ac:dyDescent="0.2">
      <c r="A134" s="341" t="s">
        <v>108</v>
      </c>
      <c r="B134" s="341"/>
      <c r="C134" s="53">
        <v>822</v>
      </c>
      <c r="D134" s="53">
        <v>745</v>
      </c>
      <c r="E134" s="53">
        <v>329</v>
      </c>
      <c r="F134" s="53">
        <v>416</v>
      </c>
      <c r="G134" s="53">
        <v>77</v>
      </c>
      <c r="H134" s="53">
        <v>44</v>
      </c>
      <c r="I134" s="53">
        <v>33</v>
      </c>
    </row>
    <row r="135" spans="1:9" s="70" customFormat="1" ht="12" customHeight="1" x14ac:dyDescent="0.2">
      <c r="A135" s="341" t="s">
        <v>109</v>
      </c>
      <c r="B135" s="341"/>
      <c r="C135" s="53">
        <v>1269</v>
      </c>
      <c r="D135" s="53">
        <v>1114</v>
      </c>
      <c r="E135" s="53">
        <v>525</v>
      </c>
      <c r="F135" s="53">
        <v>589</v>
      </c>
      <c r="G135" s="53">
        <v>155</v>
      </c>
      <c r="H135" s="53">
        <v>77</v>
      </c>
      <c r="I135" s="53">
        <v>78</v>
      </c>
    </row>
    <row r="136" spans="1:9" s="70" customFormat="1" ht="12" customHeight="1" x14ac:dyDescent="0.2">
      <c r="A136" s="341" t="s">
        <v>110</v>
      </c>
      <c r="B136" s="341"/>
      <c r="C136" s="53">
        <v>3454</v>
      </c>
      <c r="D136" s="53">
        <v>1758</v>
      </c>
      <c r="E136" s="53">
        <v>766</v>
      </c>
      <c r="F136" s="53">
        <v>992</v>
      </c>
      <c r="G136" s="53">
        <v>1696</v>
      </c>
      <c r="H136" s="53">
        <v>930</v>
      </c>
      <c r="I136" s="53">
        <v>766</v>
      </c>
    </row>
    <row r="137" spans="1:9" s="70" customFormat="1" ht="12" customHeight="1" x14ac:dyDescent="0.2">
      <c r="A137" s="341" t="s">
        <v>111</v>
      </c>
      <c r="B137" s="341"/>
      <c r="C137" s="53">
        <v>1624</v>
      </c>
      <c r="D137" s="53">
        <v>1401</v>
      </c>
      <c r="E137" s="53">
        <v>663</v>
      </c>
      <c r="F137" s="53">
        <v>738</v>
      </c>
      <c r="G137" s="53">
        <v>223</v>
      </c>
      <c r="H137" s="53">
        <v>120</v>
      </c>
      <c r="I137" s="53">
        <v>103</v>
      </c>
    </row>
    <row r="138" spans="1:9" s="70" customFormat="1" ht="12" customHeight="1" x14ac:dyDescent="0.2">
      <c r="A138" s="341" t="s">
        <v>112</v>
      </c>
      <c r="B138" s="341"/>
      <c r="C138" s="53">
        <v>799</v>
      </c>
      <c r="D138" s="53">
        <v>593</v>
      </c>
      <c r="E138" s="53">
        <v>252</v>
      </c>
      <c r="F138" s="53">
        <v>341</v>
      </c>
      <c r="G138" s="53">
        <v>206</v>
      </c>
      <c r="H138" s="53">
        <v>112</v>
      </c>
      <c r="I138" s="53">
        <v>94</v>
      </c>
    </row>
    <row r="139" spans="1:9" s="70" customFormat="1" ht="12" customHeight="1" x14ac:dyDescent="0.2">
      <c r="A139" s="341" t="s">
        <v>113</v>
      </c>
      <c r="B139" s="341"/>
      <c r="C139" s="53">
        <v>1490</v>
      </c>
      <c r="D139" s="53">
        <v>1174</v>
      </c>
      <c r="E139" s="53">
        <v>559</v>
      </c>
      <c r="F139" s="53">
        <v>615</v>
      </c>
      <c r="G139" s="53">
        <v>316</v>
      </c>
      <c r="H139" s="53">
        <v>166</v>
      </c>
      <c r="I139" s="53">
        <v>150</v>
      </c>
    </row>
    <row r="140" spans="1:9" s="70" customFormat="1" ht="12" customHeight="1" x14ac:dyDescent="0.2">
      <c r="A140" s="341" t="s">
        <v>114</v>
      </c>
      <c r="B140" s="341"/>
      <c r="C140" s="53">
        <v>1227</v>
      </c>
      <c r="D140" s="53">
        <v>1000</v>
      </c>
      <c r="E140" s="53">
        <v>444</v>
      </c>
      <c r="F140" s="53">
        <v>556</v>
      </c>
      <c r="G140" s="53">
        <v>227</v>
      </c>
      <c r="H140" s="53">
        <v>129</v>
      </c>
      <c r="I140" s="53">
        <v>98</v>
      </c>
    </row>
    <row r="141" spans="1:9" s="70" customFormat="1" ht="12" customHeight="1" x14ac:dyDescent="0.2">
      <c r="A141" s="341" t="s">
        <v>115</v>
      </c>
      <c r="B141" s="341"/>
      <c r="C141" s="53">
        <v>1554</v>
      </c>
      <c r="D141" s="53">
        <v>1243</v>
      </c>
      <c r="E141" s="53">
        <v>591</v>
      </c>
      <c r="F141" s="53">
        <v>652</v>
      </c>
      <c r="G141" s="53">
        <v>311</v>
      </c>
      <c r="H141" s="53">
        <v>171</v>
      </c>
      <c r="I141" s="53">
        <v>140</v>
      </c>
    </row>
    <row r="142" spans="1:9" s="70" customFormat="1" ht="12" customHeight="1" x14ac:dyDescent="0.2">
      <c r="A142" s="341" t="s">
        <v>116</v>
      </c>
      <c r="B142" s="341"/>
      <c r="C142" s="53">
        <v>741</v>
      </c>
      <c r="D142" s="53">
        <v>630</v>
      </c>
      <c r="E142" s="53">
        <v>304</v>
      </c>
      <c r="F142" s="53">
        <v>326</v>
      </c>
      <c r="G142" s="53">
        <v>111</v>
      </c>
      <c r="H142" s="53">
        <v>61</v>
      </c>
      <c r="I142" s="53">
        <v>50</v>
      </c>
    </row>
    <row r="143" spans="1:9" s="70" customFormat="1" ht="12" customHeight="1" x14ac:dyDescent="0.2">
      <c r="A143" s="341" t="s">
        <v>117</v>
      </c>
      <c r="B143" s="341"/>
      <c r="C143" s="53">
        <v>2065</v>
      </c>
      <c r="D143" s="53">
        <v>1502</v>
      </c>
      <c r="E143" s="53">
        <v>690</v>
      </c>
      <c r="F143" s="53">
        <v>812</v>
      </c>
      <c r="G143" s="53">
        <v>563</v>
      </c>
      <c r="H143" s="53">
        <v>313</v>
      </c>
      <c r="I143" s="53">
        <v>250</v>
      </c>
    </row>
    <row r="144" spans="1:9" s="70" customFormat="1" ht="12" customHeight="1" x14ac:dyDescent="0.2">
      <c r="A144" s="341" t="s">
        <v>118</v>
      </c>
      <c r="B144" s="341"/>
      <c r="C144" s="53">
        <v>663</v>
      </c>
      <c r="D144" s="53">
        <v>545</v>
      </c>
      <c r="E144" s="53">
        <v>244</v>
      </c>
      <c r="F144" s="53">
        <v>301</v>
      </c>
      <c r="G144" s="53">
        <v>118</v>
      </c>
      <c r="H144" s="53">
        <v>65</v>
      </c>
      <c r="I144" s="53">
        <v>53</v>
      </c>
    </row>
    <row r="145" spans="1:9" s="70" customFormat="1" ht="12" customHeight="1" x14ac:dyDescent="0.2">
      <c r="A145" s="341" t="s">
        <v>119</v>
      </c>
      <c r="B145" s="341"/>
      <c r="C145" s="53">
        <v>486</v>
      </c>
      <c r="D145" s="53">
        <v>387</v>
      </c>
      <c r="E145" s="53">
        <v>194</v>
      </c>
      <c r="F145" s="53">
        <v>193</v>
      </c>
      <c r="G145" s="53">
        <v>99</v>
      </c>
      <c r="H145" s="53">
        <v>67</v>
      </c>
      <c r="I145" s="53">
        <v>32</v>
      </c>
    </row>
    <row r="146" spans="1:9" s="70" customFormat="1" ht="12" customHeight="1" x14ac:dyDescent="0.2">
      <c r="A146" s="341" t="s">
        <v>120</v>
      </c>
      <c r="B146" s="341"/>
      <c r="C146" s="53">
        <v>1772</v>
      </c>
      <c r="D146" s="53">
        <v>1624</v>
      </c>
      <c r="E146" s="53">
        <v>769</v>
      </c>
      <c r="F146" s="53">
        <v>855</v>
      </c>
      <c r="G146" s="53">
        <v>148</v>
      </c>
      <c r="H146" s="53">
        <v>86</v>
      </c>
      <c r="I146" s="53">
        <v>62</v>
      </c>
    </row>
    <row r="147" spans="1:9" s="70" customFormat="1" ht="12" customHeight="1" x14ac:dyDescent="0.2">
      <c r="A147" s="341" t="s">
        <v>121</v>
      </c>
      <c r="B147" s="341"/>
      <c r="C147" s="53">
        <v>1674</v>
      </c>
      <c r="D147" s="53">
        <v>1185</v>
      </c>
      <c r="E147" s="53">
        <v>534</v>
      </c>
      <c r="F147" s="53">
        <v>651</v>
      </c>
      <c r="G147" s="53">
        <v>489</v>
      </c>
      <c r="H147" s="53">
        <v>233</v>
      </c>
      <c r="I147" s="53">
        <v>256</v>
      </c>
    </row>
    <row r="148" spans="1:9" s="70" customFormat="1" ht="12" customHeight="1" x14ac:dyDescent="0.2">
      <c r="A148" s="341" t="s">
        <v>122</v>
      </c>
      <c r="B148" s="341"/>
      <c r="C148" s="53">
        <v>2904</v>
      </c>
      <c r="D148" s="53">
        <v>2078</v>
      </c>
      <c r="E148" s="53">
        <v>967</v>
      </c>
      <c r="F148" s="53">
        <v>1111</v>
      </c>
      <c r="G148" s="53">
        <v>826</v>
      </c>
      <c r="H148" s="53">
        <v>449</v>
      </c>
      <c r="I148" s="53">
        <v>377</v>
      </c>
    </row>
    <row r="149" spans="1:9" s="70" customFormat="1" ht="12" customHeight="1" x14ac:dyDescent="0.2">
      <c r="A149" s="341" t="s">
        <v>123</v>
      </c>
      <c r="B149" s="341"/>
      <c r="C149" s="53">
        <v>616</v>
      </c>
      <c r="D149" s="53">
        <v>570</v>
      </c>
      <c r="E149" s="53">
        <v>267</v>
      </c>
      <c r="F149" s="53">
        <v>303</v>
      </c>
      <c r="G149" s="53">
        <v>46</v>
      </c>
      <c r="H149" s="53">
        <v>26</v>
      </c>
      <c r="I149" s="53">
        <v>20</v>
      </c>
    </row>
    <row r="150" spans="1:9" s="70" customFormat="1" ht="12" customHeight="1" x14ac:dyDescent="0.2">
      <c r="A150" s="341" t="s">
        <v>124</v>
      </c>
      <c r="B150" s="341"/>
      <c r="C150" s="53">
        <v>463</v>
      </c>
      <c r="D150" s="53">
        <v>389</v>
      </c>
      <c r="E150" s="53">
        <v>196</v>
      </c>
      <c r="F150" s="53">
        <v>193</v>
      </c>
      <c r="G150" s="53">
        <v>74</v>
      </c>
      <c r="H150" s="53">
        <v>32</v>
      </c>
      <c r="I150" s="53">
        <v>42</v>
      </c>
    </row>
    <row r="151" spans="1:9" s="70" customFormat="1" ht="12" customHeight="1" x14ac:dyDescent="0.2">
      <c r="A151" s="341" t="s">
        <v>125</v>
      </c>
      <c r="B151" s="341"/>
      <c r="C151" s="53">
        <v>1775</v>
      </c>
      <c r="D151" s="53">
        <v>1328</v>
      </c>
      <c r="E151" s="53">
        <v>606</v>
      </c>
      <c r="F151" s="53">
        <v>722</v>
      </c>
      <c r="G151" s="53">
        <v>447</v>
      </c>
      <c r="H151" s="53">
        <v>242</v>
      </c>
      <c r="I151" s="53">
        <v>205</v>
      </c>
    </row>
    <row r="152" spans="1:9" s="70" customFormat="1" ht="12" customHeight="1" x14ac:dyDescent="0.2">
      <c r="A152" s="341" t="s">
        <v>126</v>
      </c>
      <c r="B152" s="341"/>
      <c r="C152" s="53">
        <v>315</v>
      </c>
      <c r="D152" s="53">
        <v>219</v>
      </c>
      <c r="E152" s="53">
        <v>105</v>
      </c>
      <c r="F152" s="53">
        <v>114</v>
      </c>
      <c r="G152" s="53">
        <v>96</v>
      </c>
      <c r="H152" s="53">
        <v>51</v>
      </c>
      <c r="I152" s="53">
        <v>45</v>
      </c>
    </row>
    <row r="153" spans="1:9" s="70" customFormat="1" ht="12" customHeight="1" x14ac:dyDescent="0.2">
      <c r="A153" s="343" t="s">
        <v>263</v>
      </c>
      <c r="B153" s="343"/>
      <c r="C153" s="54">
        <v>547</v>
      </c>
      <c r="D153" s="54">
        <v>509</v>
      </c>
      <c r="E153" s="54">
        <v>244</v>
      </c>
      <c r="F153" s="54">
        <v>265</v>
      </c>
      <c r="G153" s="54">
        <v>38</v>
      </c>
      <c r="H153" s="54">
        <v>23</v>
      </c>
      <c r="I153" s="54">
        <v>15</v>
      </c>
    </row>
    <row r="154" spans="1:9" s="70" customFormat="1" ht="12" customHeight="1" x14ac:dyDescent="0.2">
      <c r="A154" s="72"/>
      <c r="B154" s="72"/>
      <c r="C154" s="74"/>
      <c r="D154" s="74"/>
      <c r="E154" s="74"/>
      <c r="F154" s="74"/>
      <c r="G154" s="74"/>
      <c r="H154" s="74"/>
      <c r="I154" s="74"/>
    </row>
    <row r="155" spans="1:9" s="70" customFormat="1" ht="12" customHeight="1" x14ac:dyDescent="0.2">
      <c r="A155" s="326" t="s">
        <v>127</v>
      </c>
      <c r="B155" s="326"/>
      <c r="C155" s="67">
        <v>60399</v>
      </c>
      <c r="D155" s="67">
        <v>46347</v>
      </c>
      <c r="E155" s="67">
        <v>21132</v>
      </c>
      <c r="F155" s="67">
        <v>25215</v>
      </c>
      <c r="G155" s="67">
        <v>14052</v>
      </c>
      <c r="H155" s="67">
        <v>7373</v>
      </c>
      <c r="I155" s="67">
        <v>6679</v>
      </c>
    </row>
    <row r="156" spans="1:9" s="70" customFormat="1" ht="12" customHeight="1" x14ac:dyDescent="0.2">
      <c r="A156" s="341" t="s">
        <v>128</v>
      </c>
      <c r="B156" s="341"/>
      <c r="C156" s="53">
        <v>5430</v>
      </c>
      <c r="D156" s="53">
        <v>3927</v>
      </c>
      <c r="E156" s="53">
        <v>1732</v>
      </c>
      <c r="F156" s="53">
        <v>2195</v>
      </c>
      <c r="G156" s="53">
        <v>1503</v>
      </c>
      <c r="H156" s="53">
        <v>769</v>
      </c>
      <c r="I156" s="53">
        <v>734</v>
      </c>
    </row>
    <row r="157" spans="1:9" s="70" customFormat="1" ht="12" customHeight="1" x14ac:dyDescent="0.2">
      <c r="A157" s="341" t="s">
        <v>251</v>
      </c>
      <c r="B157" s="341"/>
      <c r="C157" s="53">
        <v>117</v>
      </c>
      <c r="D157" s="53">
        <v>108</v>
      </c>
      <c r="E157" s="53">
        <v>50</v>
      </c>
      <c r="F157" s="53">
        <v>58</v>
      </c>
      <c r="G157" s="53">
        <v>9</v>
      </c>
      <c r="H157" s="53">
        <v>5</v>
      </c>
      <c r="I157" s="53">
        <v>4</v>
      </c>
    </row>
    <row r="158" spans="1:9" s="70" customFormat="1" ht="12" customHeight="1" x14ac:dyDescent="0.2">
      <c r="A158" s="341" t="s">
        <v>129</v>
      </c>
      <c r="B158" s="341"/>
      <c r="C158" s="53">
        <v>199</v>
      </c>
      <c r="D158" s="53">
        <v>188</v>
      </c>
      <c r="E158" s="53">
        <v>93</v>
      </c>
      <c r="F158" s="53">
        <v>95</v>
      </c>
      <c r="G158" s="53">
        <v>11</v>
      </c>
      <c r="H158" s="53">
        <v>7</v>
      </c>
      <c r="I158" s="53">
        <v>4</v>
      </c>
    </row>
    <row r="159" spans="1:9" s="70" customFormat="1" ht="12" customHeight="1" x14ac:dyDescent="0.2">
      <c r="A159" s="341" t="s">
        <v>130</v>
      </c>
      <c r="B159" s="341"/>
      <c r="C159" s="53">
        <v>545</v>
      </c>
      <c r="D159" s="53">
        <v>455</v>
      </c>
      <c r="E159" s="53">
        <v>215</v>
      </c>
      <c r="F159" s="53">
        <v>240</v>
      </c>
      <c r="G159" s="53">
        <v>90</v>
      </c>
      <c r="H159" s="53">
        <v>45</v>
      </c>
      <c r="I159" s="53">
        <v>45</v>
      </c>
    </row>
    <row r="160" spans="1:9" s="70" customFormat="1" ht="12" customHeight="1" x14ac:dyDescent="0.2">
      <c r="A160" s="341" t="s">
        <v>131</v>
      </c>
      <c r="B160" s="341"/>
      <c r="C160" s="53">
        <v>1858</v>
      </c>
      <c r="D160" s="53">
        <v>1530</v>
      </c>
      <c r="E160" s="53">
        <v>717</v>
      </c>
      <c r="F160" s="53">
        <v>813</v>
      </c>
      <c r="G160" s="53">
        <v>328</v>
      </c>
      <c r="H160" s="53">
        <v>162</v>
      </c>
      <c r="I160" s="53">
        <v>166</v>
      </c>
    </row>
    <row r="161" spans="1:9" s="70" customFormat="1" ht="12" customHeight="1" x14ac:dyDescent="0.2">
      <c r="A161" s="341" t="s">
        <v>132</v>
      </c>
      <c r="B161" s="341"/>
      <c r="C161" s="53">
        <v>116</v>
      </c>
      <c r="D161" s="53">
        <v>103</v>
      </c>
      <c r="E161" s="53">
        <v>47</v>
      </c>
      <c r="F161" s="53">
        <v>56</v>
      </c>
      <c r="G161" s="53">
        <v>13</v>
      </c>
      <c r="H161" s="53">
        <v>8</v>
      </c>
      <c r="I161" s="53">
        <v>5</v>
      </c>
    </row>
    <row r="162" spans="1:9" s="70" customFormat="1" ht="12" customHeight="1" x14ac:dyDescent="0.2">
      <c r="A162" s="341" t="s">
        <v>133</v>
      </c>
      <c r="B162" s="341"/>
      <c r="C162" s="53">
        <v>714</v>
      </c>
      <c r="D162" s="53">
        <v>671</v>
      </c>
      <c r="E162" s="53">
        <v>319</v>
      </c>
      <c r="F162" s="53">
        <v>352</v>
      </c>
      <c r="G162" s="53">
        <v>43</v>
      </c>
      <c r="H162" s="53">
        <v>19</v>
      </c>
      <c r="I162" s="53">
        <v>24</v>
      </c>
    </row>
    <row r="163" spans="1:9" s="70" customFormat="1" ht="12" customHeight="1" x14ac:dyDescent="0.2">
      <c r="A163" s="341" t="s">
        <v>135</v>
      </c>
      <c r="B163" s="341"/>
      <c r="C163" s="53">
        <v>752</v>
      </c>
      <c r="D163" s="53">
        <v>581</v>
      </c>
      <c r="E163" s="53">
        <v>256</v>
      </c>
      <c r="F163" s="53">
        <v>325</v>
      </c>
      <c r="G163" s="53">
        <v>171</v>
      </c>
      <c r="H163" s="53">
        <v>97</v>
      </c>
      <c r="I163" s="53">
        <v>74</v>
      </c>
    </row>
    <row r="164" spans="1:9" s="70" customFormat="1" ht="12" customHeight="1" x14ac:dyDescent="0.2">
      <c r="A164" s="341" t="s">
        <v>136</v>
      </c>
      <c r="B164" s="341"/>
      <c r="C164" s="53">
        <v>18</v>
      </c>
      <c r="D164" s="53">
        <v>18</v>
      </c>
      <c r="E164" s="53">
        <v>10</v>
      </c>
      <c r="F164" s="53">
        <v>8</v>
      </c>
      <c r="G164" s="53">
        <v>0</v>
      </c>
      <c r="H164" s="53">
        <v>0</v>
      </c>
      <c r="I164" s="53">
        <v>0</v>
      </c>
    </row>
    <row r="165" spans="1:9" s="70" customFormat="1" ht="12" customHeight="1" x14ac:dyDescent="0.2">
      <c r="A165" s="341" t="s">
        <v>264</v>
      </c>
      <c r="B165" s="341"/>
      <c r="C165" s="53">
        <v>1355</v>
      </c>
      <c r="D165" s="53">
        <v>1195</v>
      </c>
      <c r="E165" s="53">
        <v>576</v>
      </c>
      <c r="F165" s="53">
        <v>619</v>
      </c>
      <c r="G165" s="53">
        <v>160</v>
      </c>
      <c r="H165" s="53">
        <v>101</v>
      </c>
      <c r="I165" s="53">
        <v>59</v>
      </c>
    </row>
    <row r="166" spans="1:9" s="70" customFormat="1" ht="12" customHeight="1" x14ac:dyDescent="0.2">
      <c r="A166" s="341" t="s">
        <v>138</v>
      </c>
      <c r="B166" s="341"/>
      <c r="C166" s="53">
        <v>105</v>
      </c>
      <c r="D166" s="53">
        <v>104</v>
      </c>
      <c r="E166" s="53">
        <v>56</v>
      </c>
      <c r="F166" s="53">
        <v>48</v>
      </c>
      <c r="G166" s="53">
        <v>1</v>
      </c>
      <c r="H166" s="53">
        <v>1</v>
      </c>
      <c r="I166" s="53">
        <v>0</v>
      </c>
    </row>
    <row r="167" spans="1:9" s="70" customFormat="1" ht="12" customHeight="1" x14ac:dyDescent="0.2">
      <c r="A167" s="341" t="s">
        <v>139</v>
      </c>
      <c r="B167" s="341"/>
      <c r="C167" s="53">
        <v>292</v>
      </c>
      <c r="D167" s="53">
        <v>251</v>
      </c>
      <c r="E167" s="53">
        <v>116</v>
      </c>
      <c r="F167" s="53">
        <v>135</v>
      </c>
      <c r="G167" s="53">
        <v>41</v>
      </c>
      <c r="H167" s="53">
        <v>24</v>
      </c>
      <c r="I167" s="53">
        <v>17</v>
      </c>
    </row>
    <row r="168" spans="1:9" s="70" customFormat="1" ht="12" customHeight="1" x14ac:dyDescent="0.2">
      <c r="A168" s="341" t="s">
        <v>265</v>
      </c>
      <c r="B168" s="341"/>
      <c r="C168" s="53">
        <v>1246</v>
      </c>
      <c r="D168" s="53">
        <v>1061</v>
      </c>
      <c r="E168" s="53">
        <v>505</v>
      </c>
      <c r="F168" s="53">
        <v>556</v>
      </c>
      <c r="G168" s="53">
        <v>185</v>
      </c>
      <c r="H168" s="53">
        <v>98</v>
      </c>
      <c r="I168" s="53">
        <v>87</v>
      </c>
    </row>
    <row r="169" spans="1:9" s="70" customFormat="1" ht="12" customHeight="1" x14ac:dyDescent="0.2">
      <c r="A169" s="341" t="s">
        <v>140</v>
      </c>
      <c r="B169" s="341"/>
      <c r="C169" s="53">
        <v>4320</v>
      </c>
      <c r="D169" s="53">
        <v>3557</v>
      </c>
      <c r="E169" s="53">
        <v>1675</v>
      </c>
      <c r="F169" s="53">
        <v>1882</v>
      </c>
      <c r="G169" s="53">
        <v>763</v>
      </c>
      <c r="H169" s="53">
        <v>418</v>
      </c>
      <c r="I169" s="53">
        <v>345</v>
      </c>
    </row>
    <row r="170" spans="1:9" s="70" customFormat="1" ht="12" customHeight="1" x14ac:dyDescent="0.2">
      <c r="A170" s="341" t="s">
        <v>141</v>
      </c>
      <c r="B170" s="341"/>
      <c r="C170" s="53">
        <v>29</v>
      </c>
      <c r="D170" s="53">
        <v>27</v>
      </c>
      <c r="E170" s="53">
        <v>13</v>
      </c>
      <c r="F170" s="53">
        <v>14</v>
      </c>
      <c r="G170" s="53">
        <v>2</v>
      </c>
      <c r="H170" s="53">
        <v>1</v>
      </c>
      <c r="I170" s="53">
        <v>1</v>
      </c>
    </row>
    <row r="171" spans="1:9" s="70" customFormat="1" ht="12" customHeight="1" x14ac:dyDescent="0.2">
      <c r="A171" s="341" t="s">
        <v>142</v>
      </c>
      <c r="B171" s="341"/>
      <c r="C171" s="53">
        <v>39</v>
      </c>
      <c r="D171" s="53">
        <v>39</v>
      </c>
      <c r="E171" s="53">
        <v>23</v>
      </c>
      <c r="F171" s="53">
        <v>16</v>
      </c>
      <c r="G171" s="53">
        <v>0</v>
      </c>
      <c r="H171" s="53">
        <v>0</v>
      </c>
      <c r="I171" s="53">
        <v>0</v>
      </c>
    </row>
    <row r="172" spans="1:9" s="70" customFormat="1" ht="12" customHeight="1" x14ac:dyDescent="0.2">
      <c r="A172" s="341" t="s">
        <v>252</v>
      </c>
      <c r="B172" s="341"/>
      <c r="C172" s="53">
        <v>890</v>
      </c>
      <c r="D172" s="53">
        <v>818</v>
      </c>
      <c r="E172" s="53">
        <v>363</v>
      </c>
      <c r="F172" s="53">
        <v>455</v>
      </c>
      <c r="G172" s="53">
        <v>72</v>
      </c>
      <c r="H172" s="53">
        <v>35</v>
      </c>
      <c r="I172" s="53">
        <v>37</v>
      </c>
    </row>
    <row r="173" spans="1:9" s="70" customFormat="1" ht="12" customHeight="1" x14ac:dyDescent="0.2">
      <c r="A173" s="341" t="s">
        <v>143</v>
      </c>
      <c r="B173" s="341"/>
      <c r="C173" s="53">
        <v>331</v>
      </c>
      <c r="D173" s="53">
        <v>296</v>
      </c>
      <c r="E173" s="53">
        <v>139</v>
      </c>
      <c r="F173" s="53">
        <v>157</v>
      </c>
      <c r="G173" s="53">
        <v>35</v>
      </c>
      <c r="H173" s="53">
        <v>21</v>
      </c>
      <c r="I173" s="53">
        <v>14</v>
      </c>
    </row>
    <row r="174" spans="1:9" s="70" customFormat="1" ht="12" customHeight="1" x14ac:dyDescent="0.2">
      <c r="A174" s="341" t="s">
        <v>144</v>
      </c>
      <c r="B174" s="341"/>
      <c r="C174" s="53">
        <v>1194</v>
      </c>
      <c r="D174" s="53">
        <v>912</v>
      </c>
      <c r="E174" s="53">
        <v>439</v>
      </c>
      <c r="F174" s="53">
        <v>473</v>
      </c>
      <c r="G174" s="53">
        <v>282</v>
      </c>
      <c r="H174" s="53">
        <v>166</v>
      </c>
      <c r="I174" s="53">
        <v>116</v>
      </c>
    </row>
    <row r="175" spans="1:9" s="70" customFormat="1" ht="12" customHeight="1" x14ac:dyDescent="0.2">
      <c r="A175" s="341" t="s">
        <v>145</v>
      </c>
      <c r="B175" s="341"/>
      <c r="C175" s="53">
        <v>14682</v>
      </c>
      <c r="D175" s="53">
        <v>9707</v>
      </c>
      <c r="E175" s="53">
        <v>4231</v>
      </c>
      <c r="F175" s="53">
        <v>5476</v>
      </c>
      <c r="G175" s="53">
        <v>4975</v>
      </c>
      <c r="H175" s="53">
        <v>2537</v>
      </c>
      <c r="I175" s="53">
        <v>2438</v>
      </c>
    </row>
    <row r="176" spans="1:9" s="70" customFormat="1" ht="12" customHeight="1" x14ac:dyDescent="0.2">
      <c r="A176" s="341" t="s">
        <v>146</v>
      </c>
      <c r="B176" s="341"/>
      <c r="C176" s="53">
        <v>6298</v>
      </c>
      <c r="D176" s="53">
        <v>4958</v>
      </c>
      <c r="E176" s="53">
        <v>2347</v>
      </c>
      <c r="F176" s="53">
        <v>2611</v>
      </c>
      <c r="G176" s="53">
        <v>1340</v>
      </c>
      <c r="H176" s="53">
        <v>739</v>
      </c>
      <c r="I176" s="53">
        <v>601</v>
      </c>
    </row>
    <row r="177" spans="1:9" s="70" customFormat="1" ht="12" customHeight="1" x14ac:dyDescent="0.2">
      <c r="A177" s="341" t="s">
        <v>147</v>
      </c>
      <c r="B177" s="341"/>
      <c r="C177" s="53">
        <v>1600</v>
      </c>
      <c r="D177" s="53">
        <v>1286</v>
      </c>
      <c r="E177" s="53">
        <v>581</v>
      </c>
      <c r="F177" s="53">
        <v>705</v>
      </c>
      <c r="G177" s="53">
        <v>314</v>
      </c>
      <c r="H177" s="53">
        <v>183</v>
      </c>
      <c r="I177" s="53">
        <v>131</v>
      </c>
    </row>
    <row r="178" spans="1:9" s="70" customFormat="1" ht="12" customHeight="1" x14ac:dyDescent="0.2">
      <c r="A178" s="341" t="s">
        <v>148</v>
      </c>
      <c r="B178" s="341"/>
      <c r="C178" s="53">
        <v>211</v>
      </c>
      <c r="D178" s="53">
        <v>197</v>
      </c>
      <c r="E178" s="53">
        <v>94</v>
      </c>
      <c r="F178" s="53">
        <v>103</v>
      </c>
      <c r="G178" s="53">
        <v>14</v>
      </c>
      <c r="H178" s="53">
        <v>8</v>
      </c>
      <c r="I178" s="53">
        <v>6</v>
      </c>
    </row>
    <row r="179" spans="1:9" s="70" customFormat="1" ht="12" customHeight="1" x14ac:dyDescent="0.2">
      <c r="A179" s="341" t="s">
        <v>149</v>
      </c>
      <c r="B179" s="341"/>
      <c r="C179" s="53">
        <v>6809</v>
      </c>
      <c r="D179" s="53">
        <v>5349</v>
      </c>
      <c r="E179" s="53">
        <v>2395</v>
      </c>
      <c r="F179" s="53">
        <v>2954</v>
      </c>
      <c r="G179" s="53">
        <v>1460</v>
      </c>
      <c r="H179" s="53">
        <v>757</v>
      </c>
      <c r="I179" s="53">
        <v>703</v>
      </c>
    </row>
    <row r="180" spans="1:9" s="70" customFormat="1" ht="12" customHeight="1" x14ac:dyDescent="0.2">
      <c r="A180" s="341" t="s">
        <v>150</v>
      </c>
      <c r="B180" s="341"/>
      <c r="C180" s="53">
        <v>58</v>
      </c>
      <c r="D180" s="53">
        <v>53</v>
      </c>
      <c r="E180" s="53">
        <v>31</v>
      </c>
      <c r="F180" s="53">
        <v>22</v>
      </c>
      <c r="G180" s="53">
        <v>5</v>
      </c>
      <c r="H180" s="53">
        <v>3</v>
      </c>
      <c r="I180" s="53">
        <v>2</v>
      </c>
    </row>
    <row r="181" spans="1:9" s="70" customFormat="1" ht="12" customHeight="1" x14ac:dyDescent="0.2">
      <c r="A181" s="341" t="s">
        <v>151</v>
      </c>
      <c r="B181" s="341"/>
      <c r="C181" s="53">
        <v>2776</v>
      </c>
      <c r="D181" s="53">
        <v>2032</v>
      </c>
      <c r="E181" s="53">
        <v>865</v>
      </c>
      <c r="F181" s="53">
        <v>1167</v>
      </c>
      <c r="G181" s="53">
        <v>744</v>
      </c>
      <c r="H181" s="53">
        <v>364</v>
      </c>
      <c r="I181" s="53">
        <v>380</v>
      </c>
    </row>
    <row r="182" spans="1:9" s="70" customFormat="1" ht="12" customHeight="1" x14ac:dyDescent="0.2">
      <c r="A182" s="341" t="s">
        <v>152</v>
      </c>
      <c r="B182" s="341"/>
      <c r="C182" s="53">
        <v>294</v>
      </c>
      <c r="D182" s="53">
        <v>278</v>
      </c>
      <c r="E182" s="53">
        <v>135</v>
      </c>
      <c r="F182" s="53">
        <v>143</v>
      </c>
      <c r="G182" s="53">
        <v>16</v>
      </c>
      <c r="H182" s="53">
        <v>7</v>
      </c>
      <c r="I182" s="53">
        <v>9</v>
      </c>
    </row>
    <row r="183" spans="1:9" s="70" customFormat="1" ht="12" customHeight="1" x14ac:dyDescent="0.2">
      <c r="A183" s="341" t="s">
        <v>153</v>
      </c>
      <c r="B183" s="341"/>
      <c r="C183" s="53">
        <v>784</v>
      </c>
      <c r="D183" s="53">
        <v>660</v>
      </c>
      <c r="E183" s="53">
        <v>305</v>
      </c>
      <c r="F183" s="53">
        <v>355</v>
      </c>
      <c r="G183" s="53">
        <v>124</v>
      </c>
      <c r="H183" s="53">
        <v>58</v>
      </c>
      <c r="I183" s="53">
        <v>66</v>
      </c>
    </row>
    <row r="184" spans="1:9" s="70" customFormat="1" ht="12" customHeight="1" x14ac:dyDescent="0.2">
      <c r="A184" s="341" t="s">
        <v>253</v>
      </c>
      <c r="B184" s="341"/>
      <c r="C184" s="53">
        <v>113</v>
      </c>
      <c r="D184" s="53">
        <v>100</v>
      </c>
      <c r="E184" s="53">
        <v>45</v>
      </c>
      <c r="F184" s="53">
        <v>55</v>
      </c>
      <c r="G184" s="53">
        <v>13</v>
      </c>
      <c r="H184" s="53">
        <v>8</v>
      </c>
      <c r="I184" s="53">
        <v>5</v>
      </c>
    </row>
    <row r="185" spans="1:9" s="70" customFormat="1" ht="12" customHeight="1" x14ac:dyDescent="0.2">
      <c r="A185" s="341" t="s">
        <v>154</v>
      </c>
      <c r="B185" s="341"/>
      <c r="C185" s="53">
        <v>393</v>
      </c>
      <c r="D185" s="53">
        <v>348</v>
      </c>
      <c r="E185" s="53">
        <v>157</v>
      </c>
      <c r="F185" s="53">
        <v>191</v>
      </c>
      <c r="G185" s="53">
        <v>45</v>
      </c>
      <c r="H185" s="53">
        <v>30</v>
      </c>
      <c r="I185" s="53">
        <v>15</v>
      </c>
    </row>
    <row r="186" spans="1:9" s="70" customFormat="1" ht="12" customHeight="1" x14ac:dyDescent="0.2">
      <c r="A186" s="341" t="s">
        <v>155</v>
      </c>
      <c r="B186" s="341"/>
      <c r="C186" s="53">
        <v>676</v>
      </c>
      <c r="D186" s="53">
        <v>515</v>
      </c>
      <c r="E186" s="53">
        <v>250</v>
      </c>
      <c r="F186" s="53">
        <v>265</v>
      </c>
      <c r="G186" s="53">
        <v>161</v>
      </c>
      <c r="H186" s="53">
        <v>83</v>
      </c>
      <c r="I186" s="53">
        <v>78</v>
      </c>
    </row>
    <row r="187" spans="1:9" s="70" customFormat="1" ht="12" customHeight="1" x14ac:dyDescent="0.2">
      <c r="A187" s="341" t="s">
        <v>156</v>
      </c>
      <c r="B187" s="341"/>
      <c r="C187" s="53">
        <v>709</v>
      </c>
      <c r="D187" s="53">
        <v>592</v>
      </c>
      <c r="E187" s="53">
        <v>289</v>
      </c>
      <c r="F187" s="53">
        <v>303</v>
      </c>
      <c r="G187" s="53">
        <v>117</v>
      </c>
      <c r="H187" s="53">
        <v>58</v>
      </c>
      <c r="I187" s="53">
        <v>59</v>
      </c>
    </row>
    <row r="188" spans="1:9" s="70" customFormat="1" ht="12" customHeight="1" x14ac:dyDescent="0.2">
      <c r="A188" s="341" t="s">
        <v>157</v>
      </c>
      <c r="B188" s="341"/>
      <c r="C188" s="53">
        <v>135</v>
      </c>
      <c r="D188" s="53">
        <v>117</v>
      </c>
      <c r="E188" s="53">
        <v>46</v>
      </c>
      <c r="F188" s="53">
        <v>71</v>
      </c>
      <c r="G188" s="53">
        <v>18</v>
      </c>
      <c r="H188" s="53">
        <v>13</v>
      </c>
      <c r="I188" s="53">
        <v>5</v>
      </c>
    </row>
    <row r="189" spans="1:9" s="70" customFormat="1" ht="12" customHeight="1" x14ac:dyDescent="0.2">
      <c r="A189" s="341" t="s">
        <v>158</v>
      </c>
      <c r="B189" s="341"/>
      <c r="C189" s="53">
        <v>85</v>
      </c>
      <c r="D189" s="53">
        <v>81</v>
      </c>
      <c r="E189" s="53">
        <v>41</v>
      </c>
      <c r="F189" s="53">
        <v>40</v>
      </c>
      <c r="G189" s="53">
        <v>4</v>
      </c>
      <c r="H189" s="53">
        <v>2</v>
      </c>
      <c r="I189" s="53">
        <v>2</v>
      </c>
    </row>
    <row r="190" spans="1:9" s="70" customFormat="1" ht="12" customHeight="1" x14ac:dyDescent="0.2">
      <c r="A190" s="341" t="s">
        <v>159</v>
      </c>
      <c r="B190" s="341"/>
      <c r="C190" s="53">
        <v>748</v>
      </c>
      <c r="D190" s="53">
        <v>641</v>
      </c>
      <c r="E190" s="53">
        <v>296</v>
      </c>
      <c r="F190" s="53">
        <v>345</v>
      </c>
      <c r="G190" s="53">
        <v>107</v>
      </c>
      <c r="H190" s="53">
        <v>64</v>
      </c>
      <c r="I190" s="53">
        <v>43</v>
      </c>
    </row>
    <row r="191" spans="1:9" s="70" customFormat="1" ht="12" customHeight="1" x14ac:dyDescent="0.2">
      <c r="A191" s="341" t="s">
        <v>160</v>
      </c>
      <c r="B191" s="341"/>
      <c r="C191" s="53">
        <v>2418</v>
      </c>
      <c r="D191" s="53">
        <v>1782</v>
      </c>
      <c r="E191" s="53">
        <v>823</v>
      </c>
      <c r="F191" s="53">
        <v>959</v>
      </c>
      <c r="G191" s="53">
        <v>636</v>
      </c>
      <c r="H191" s="53">
        <v>332</v>
      </c>
      <c r="I191" s="53">
        <v>304</v>
      </c>
    </row>
    <row r="192" spans="1:9" s="70" customFormat="1" ht="12" customHeight="1" x14ac:dyDescent="0.2">
      <c r="A192" s="341" t="s">
        <v>161</v>
      </c>
      <c r="B192" s="341"/>
      <c r="C192" s="53">
        <v>68</v>
      </c>
      <c r="D192" s="53">
        <v>62</v>
      </c>
      <c r="E192" s="53">
        <v>24</v>
      </c>
      <c r="F192" s="53">
        <v>38</v>
      </c>
      <c r="G192" s="53">
        <v>6</v>
      </c>
      <c r="H192" s="53">
        <v>6</v>
      </c>
      <c r="I192" s="53">
        <v>0</v>
      </c>
    </row>
    <row r="193" spans="1:9" s="70" customFormat="1" ht="12" customHeight="1" x14ac:dyDescent="0.2">
      <c r="A193" s="341" t="s">
        <v>162</v>
      </c>
      <c r="B193" s="341"/>
      <c r="C193" s="53">
        <v>1042</v>
      </c>
      <c r="D193" s="53">
        <v>908</v>
      </c>
      <c r="E193" s="53">
        <v>425</v>
      </c>
      <c r="F193" s="53">
        <v>483</v>
      </c>
      <c r="G193" s="53">
        <v>134</v>
      </c>
      <c r="H193" s="53">
        <v>83</v>
      </c>
      <c r="I193" s="53">
        <v>51</v>
      </c>
    </row>
    <row r="194" spans="1:9" s="70" customFormat="1" ht="12" customHeight="1" x14ac:dyDescent="0.2">
      <c r="A194" s="341" t="s">
        <v>163</v>
      </c>
      <c r="B194" s="341"/>
      <c r="C194" s="53">
        <v>662</v>
      </c>
      <c r="D194" s="53">
        <v>568</v>
      </c>
      <c r="E194" s="53">
        <v>271</v>
      </c>
      <c r="F194" s="53">
        <v>297</v>
      </c>
      <c r="G194" s="53">
        <v>94</v>
      </c>
      <c r="H194" s="53">
        <v>53</v>
      </c>
      <c r="I194" s="53">
        <v>41</v>
      </c>
    </row>
    <row r="195" spans="1:9" s="70" customFormat="1" ht="12" customHeight="1" x14ac:dyDescent="0.2">
      <c r="A195" s="343" t="s">
        <v>164</v>
      </c>
      <c r="B195" s="343"/>
      <c r="C195" s="54">
        <v>288</v>
      </c>
      <c r="D195" s="54">
        <v>272</v>
      </c>
      <c r="E195" s="54">
        <v>137</v>
      </c>
      <c r="F195" s="54">
        <v>135</v>
      </c>
      <c r="G195" s="54">
        <v>16</v>
      </c>
      <c r="H195" s="54">
        <v>8</v>
      </c>
      <c r="I195" s="54">
        <v>8</v>
      </c>
    </row>
    <row r="196" spans="1:9" s="70" customFormat="1" ht="12" customHeight="1" x14ac:dyDescent="0.2">
      <c r="A196" s="72"/>
      <c r="B196" s="72"/>
      <c r="C196" s="74"/>
      <c r="D196" s="74"/>
      <c r="E196" s="74"/>
      <c r="F196" s="74"/>
      <c r="G196" s="74"/>
      <c r="H196" s="74"/>
      <c r="I196" s="74"/>
    </row>
    <row r="197" spans="1:9" s="70" customFormat="1" ht="12" customHeight="1" x14ac:dyDescent="0.2">
      <c r="A197" s="326" t="s">
        <v>165</v>
      </c>
      <c r="B197" s="326"/>
      <c r="C197" s="67">
        <v>5833</v>
      </c>
      <c r="D197" s="67">
        <v>5218</v>
      </c>
      <c r="E197" s="67">
        <v>2514</v>
      </c>
      <c r="F197" s="67">
        <v>2704</v>
      </c>
      <c r="G197" s="67">
        <v>615</v>
      </c>
      <c r="H197" s="67">
        <v>352</v>
      </c>
      <c r="I197" s="67">
        <v>263</v>
      </c>
    </row>
    <row r="198" spans="1:9" s="70" customFormat="1" ht="12" customHeight="1" x14ac:dyDescent="0.2">
      <c r="A198" s="341" t="s">
        <v>266</v>
      </c>
      <c r="B198" s="341"/>
      <c r="C198" s="53">
        <v>548</v>
      </c>
      <c r="D198" s="53">
        <v>512</v>
      </c>
      <c r="E198" s="53">
        <v>250</v>
      </c>
      <c r="F198" s="53">
        <v>262</v>
      </c>
      <c r="G198" s="53">
        <v>36</v>
      </c>
      <c r="H198" s="53">
        <v>23</v>
      </c>
      <c r="I198" s="53">
        <v>13</v>
      </c>
    </row>
    <row r="199" spans="1:9" s="70" customFormat="1" ht="12" customHeight="1" x14ac:dyDescent="0.2">
      <c r="A199" s="341" t="s">
        <v>167</v>
      </c>
      <c r="B199" s="341"/>
      <c r="C199" s="53">
        <v>58</v>
      </c>
      <c r="D199" s="53">
        <v>54</v>
      </c>
      <c r="E199" s="53">
        <v>33</v>
      </c>
      <c r="F199" s="53">
        <v>21</v>
      </c>
      <c r="G199" s="53">
        <v>4</v>
      </c>
      <c r="H199" s="53">
        <v>2</v>
      </c>
      <c r="I199" s="53">
        <v>2</v>
      </c>
    </row>
    <row r="200" spans="1:9" s="70" customFormat="1" ht="12" customHeight="1" x14ac:dyDescent="0.2">
      <c r="A200" s="341" t="s">
        <v>168</v>
      </c>
      <c r="B200" s="341"/>
      <c r="C200" s="53">
        <v>51</v>
      </c>
      <c r="D200" s="53">
        <v>49</v>
      </c>
      <c r="E200" s="53">
        <v>26</v>
      </c>
      <c r="F200" s="53">
        <v>23</v>
      </c>
      <c r="G200" s="53">
        <v>2</v>
      </c>
      <c r="H200" s="53">
        <v>1</v>
      </c>
      <c r="I200" s="53">
        <v>1</v>
      </c>
    </row>
    <row r="201" spans="1:9" s="70" customFormat="1" ht="12" customHeight="1" x14ac:dyDescent="0.2">
      <c r="A201" s="341" t="s">
        <v>169</v>
      </c>
      <c r="B201" s="341"/>
      <c r="C201" s="53">
        <v>65</v>
      </c>
      <c r="D201" s="53">
        <v>62</v>
      </c>
      <c r="E201" s="53">
        <v>32</v>
      </c>
      <c r="F201" s="53">
        <v>30</v>
      </c>
      <c r="G201" s="53">
        <v>3</v>
      </c>
      <c r="H201" s="53">
        <v>3</v>
      </c>
      <c r="I201" s="53">
        <v>0</v>
      </c>
    </row>
    <row r="202" spans="1:9" s="70" customFormat="1" ht="12" customHeight="1" x14ac:dyDescent="0.2">
      <c r="A202" s="341" t="s">
        <v>170</v>
      </c>
      <c r="B202" s="341"/>
      <c r="C202" s="53">
        <v>1251</v>
      </c>
      <c r="D202" s="53">
        <v>1052</v>
      </c>
      <c r="E202" s="53">
        <v>512</v>
      </c>
      <c r="F202" s="53">
        <v>540</v>
      </c>
      <c r="G202" s="53">
        <v>199</v>
      </c>
      <c r="H202" s="53">
        <v>121</v>
      </c>
      <c r="I202" s="53">
        <v>78</v>
      </c>
    </row>
    <row r="203" spans="1:9" s="70" customFormat="1" ht="12" customHeight="1" x14ac:dyDescent="0.2">
      <c r="A203" s="341" t="s">
        <v>267</v>
      </c>
      <c r="B203" s="341"/>
      <c r="C203" s="53">
        <v>834</v>
      </c>
      <c r="D203" s="53">
        <v>742</v>
      </c>
      <c r="E203" s="53">
        <v>348</v>
      </c>
      <c r="F203" s="53">
        <v>394</v>
      </c>
      <c r="G203" s="53">
        <v>92</v>
      </c>
      <c r="H203" s="53">
        <v>35</v>
      </c>
      <c r="I203" s="53">
        <v>57</v>
      </c>
    </row>
    <row r="204" spans="1:9" s="70" customFormat="1" ht="12" customHeight="1" x14ac:dyDescent="0.2">
      <c r="A204" s="341" t="s">
        <v>171</v>
      </c>
      <c r="B204" s="341"/>
      <c r="C204" s="53">
        <v>576</v>
      </c>
      <c r="D204" s="53">
        <v>557</v>
      </c>
      <c r="E204" s="53">
        <v>265</v>
      </c>
      <c r="F204" s="53">
        <v>292</v>
      </c>
      <c r="G204" s="53">
        <v>19</v>
      </c>
      <c r="H204" s="53">
        <v>16</v>
      </c>
      <c r="I204" s="53">
        <v>3</v>
      </c>
    </row>
    <row r="205" spans="1:9" s="70" customFormat="1" ht="12" customHeight="1" x14ac:dyDescent="0.2">
      <c r="A205" s="341" t="s">
        <v>172</v>
      </c>
      <c r="B205" s="341"/>
      <c r="C205" s="53">
        <v>43</v>
      </c>
      <c r="D205" s="53">
        <v>39</v>
      </c>
      <c r="E205" s="53">
        <v>16</v>
      </c>
      <c r="F205" s="53">
        <v>23</v>
      </c>
      <c r="G205" s="53">
        <v>4</v>
      </c>
      <c r="H205" s="53">
        <v>4</v>
      </c>
      <c r="I205" s="53">
        <v>0</v>
      </c>
    </row>
    <row r="206" spans="1:9" s="70" customFormat="1" ht="12" customHeight="1" x14ac:dyDescent="0.2">
      <c r="A206" s="343" t="s">
        <v>173</v>
      </c>
      <c r="B206" s="343"/>
      <c r="C206" s="54">
        <v>2407</v>
      </c>
      <c r="D206" s="54">
        <v>2151</v>
      </c>
      <c r="E206" s="54">
        <v>1032</v>
      </c>
      <c r="F206" s="54">
        <v>1119</v>
      </c>
      <c r="G206" s="54">
        <v>256</v>
      </c>
      <c r="H206" s="54">
        <v>147</v>
      </c>
      <c r="I206" s="54">
        <v>109</v>
      </c>
    </row>
    <row r="207" spans="1:9" s="70" customFormat="1" ht="12" customHeight="1" x14ac:dyDescent="0.2">
      <c r="A207" s="72"/>
      <c r="B207" s="72"/>
      <c r="C207" s="74"/>
      <c r="D207" s="74"/>
      <c r="E207" s="74"/>
      <c r="F207" s="74"/>
      <c r="G207" s="74"/>
      <c r="H207" s="74"/>
      <c r="I207" s="74"/>
    </row>
    <row r="208" spans="1:9" s="70" customFormat="1" ht="12" customHeight="1" x14ac:dyDescent="0.2">
      <c r="A208" s="326" t="s">
        <v>174</v>
      </c>
      <c r="B208" s="326"/>
      <c r="C208" s="67">
        <v>46588</v>
      </c>
      <c r="D208" s="67">
        <v>34104</v>
      </c>
      <c r="E208" s="67">
        <v>15822</v>
      </c>
      <c r="F208" s="67">
        <v>18282</v>
      </c>
      <c r="G208" s="67">
        <v>12484</v>
      </c>
      <c r="H208" s="67">
        <v>6597</v>
      </c>
      <c r="I208" s="67">
        <v>5887</v>
      </c>
    </row>
    <row r="209" spans="1:9" s="70" customFormat="1" ht="12" customHeight="1" x14ac:dyDescent="0.2">
      <c r="A209" s="341" t="s">
        <v>175</v>
      </c>
      <c r="B209" s="341"/>
      <c r="C209" s="53">
        <v>3963</v>
      </c>
      <c r="D209" s="53">
        <v>2811</v>
      </c>
      <c r="E209" s="53">
        <v>1311</v>
      </c>
      <c r="F209" s="53">
        <v>1500</v>
      </c>
      <c r="G209" s="53">
        <v>1152</v>
      </c>
      <c r="H209" s="53">
        <v>643</v>
      </c>
      <c r="I209" s="53">
        <v>509</v>
      </c>
    </row>
    <row r="210" spans="1:9" s="70" customFormat="1" ht="12" customHeight="1" x14ac:dyDescent="0.2">
      <c r="A210" s="341" t="s">
        <v>176</v>
      </c>
      <c r="B210" s="341"/>
      <c r="C210" s="53">
        <v>16983</v>
      </c>
      <c r="D210" s="53">
        <v>11720</v>
      </c>
      <c r="E210" s="53">
        <v>5242</v>
      </c>
      <c r="F210" s="53">
        <v>6478</v>
      </c>
      <c r="G210" s="53">
        <v>5263</v>
      </c>
      <c r="H210" s="53">
        <v>2675</v>
      </c>
      <c r="I210" s="53">
        <v>2588</v>
      </c>
    </row>
    <row r="211" spans="1:9" s="70" customFormat="1" ht="12" customHeight="1" x14ac:dyDescent="0.2">
      <c r="A211" s="341" t="s">
        <v>177</v>
      </c>
      <c r="B211" s="341"/>
      <c r="C211" s="53">
        <v>2116</v>
      </c>
      <c r="D211" s="53">
        <v>1334</v>
      </c>
      <c r="E211" s="53">
        <v>667</v>
      </c>
      <c r="F211" s="53">
        <v>667</v>
      </c>
      <c r="G211" s="53">
        <v>782</v>
      </c>
      <c r="H211" s="53">
        <v>421</v>
      </c>
      <c r="I211" s="53">
        <v>361</v>
      </c>
    </row>
    <row r="212" spans="1:9" s="70" customFormat="1" ht="12" customHeight="1" x14ac:dyDescent="0.2">
      <c r="A212" s="341" t="s">
        <v>178</v>
      </c>
      <c r="B212" s="341"/>
      <c r="C212" s="53">
        <v>2531</v>
      </c>
      <c r="D212" s="53">
        <v>2156</v>
      </c>
      <c r="E212" s="53">
        <v>1044</v>
      </c>
      <c r="F212" s="53">
        <v>1112</v>
      </c>
      <c r="G212" s="53">
        <v>375</v>
      </c>
      <c r="H212" s="53">
        <v>212</v>
      </c>
      <c r="I212" s="53">
        <v>163</v>
      </c>
    </row>
    <row r="213" spans="1:9" s="70" customFormat="1" ht="12" customHeight="1" x14ac:dyDescent="0.2">
      <c r="A213" s="341" t="s">
        <v>179</v>
      </c>
      <c r="B213" s="341"/>
      <c r="C213" s="53">
        <v>7975</v>
      </c>
      <c r="D213" s="53">
        <v>5717</v>
      </c>
      <c r="E213" s="53">
        <v>2612</v>
      </c>
      <c r="F213" s="53">
        <v>3105</v>
      </c>
      <c r="G213" s="53">
        <v>2258</v>
      </c>
      <c r="H213" s="53">
        <v>1169</v>
      </c>
      <c r="I213" s="53">
        <v>1089</v>
      </c>
    </row>
    <row r="214" spans="1:9" s="70" customFormat="1" ht="12" customHeight="1" x14ac:dyDescent="0.2">
      <c r="A214" s="341" t="s">
        <v>180</v>
      </c>
      <c r="B214" s="341"/>
      <c r="C214" s="53">
        <v>624</v>
      </c>
      <c r="D214" s="53">
        <v>550</v>
      </c>
      <c r="E214" s="53">
        <v>261</v>
      </c>
      <c r="F214" s="53">
        <v>289</v>
      </c>
      <c r="G214" s="53">
        <v>74</v>
      </c>
      <c r="H214" s="53">
        <v>48</v>
      </c>
      <c r="I214" s="53">
        <v>26</v>
      </c>
    </row>
    <row r="215" spans="1:9" s="70" customFormat="1" ht="12" customHeight="1" x14ac:dyDescent="0.2">
      <c r="A215" s="341" t="s">
        <v>181</v>
      </c>
      <c r="B215" s="341"/>
      <c r="C215" s="53">
        <v>688</v>
      </c>
      <c r="D215" s="53">
        <v>610</v>
      </c>
      <c r="E215" s="53">
        <v>304</v>
      </c>
      <c r="F215" s="53">
        <v>306</v>
      </c>
      <c r="G215" s="53">
        <v>78</v>
      </c>
      <c r="H215" s="53">
        <v>42</v>
      </c>
      <c r="I215" s="53">
        <v>36</v>
      </c>
    </row>
    <row r="216" spans="1:9" s="70" customFormat="1" ht="12" customHeight="1" x14ac:dyDescent="0.2">
      <c r="A216" s="341" t="s">
        <v>182</v>
      </c>
      <c r="B216" s="341"/>
      <c r="C216" s="53">
        <v>770</v>
      </c>
      <c r="D216" s="53">
        <v>649</v>
      </c>
      <c r="E216" s="53">
        <v>299</v>
      </c>
      <c r="F216" s="53">
        <v>350</v>
      </c>
      <c r="G216" s="53">
        <v>121</v>
      </c>
      <c r="H216" s="53">
        <v>74</v>
      </c>
      <c r="I216" s="53">
        <v>47</v>
      </c>
    </row>
    <row r="217" spans="1:9" s="70" customFormat="1" ht="12" customHeight="1" x14ac:dyDescent="0.2">
      <c r="A217" s="341" t="s">
        <v>183</v>
      </c>
      <c r="B217" s="341"/>
      <c r="C217" s="53">
        <v>366</v>
      </c>
      <c r="D217" s="53">
        <v>338</v>
      </c>
      <c r="E217" s="53">
        <v>185</v>
      </c>
      <c r="F217" s="53">
        <v>153</v>
      </c>
      <c r="G217" s="53">
        <v>28</v>
      </c>
      <c r="H217" s="53">
        <v>13</v>
      </c>
      <c r="I217" s="53">
        <v>15</v>
      </c>
    </row>
    <row r="218" spans="1:9" s="70" customFormat="1" ht="12" customHeight="1" x14ac:dyDescent="0.2">
      <c r="A218" s="341" t="s">
        <v>184</v>
      </c>
      <c r="B218" s="341"/>
      <c r="C218" s="53">
        <v>1245</v>
      </c>
      <c r="D218" s="53">
        <v>1045</v>
      </c>
      <c r="E218" s="53">
        <v>489</v>
      </c>
      <c r="F218" s="53">
        <v>556</v>
      </c>
      <c r="G218" s="53">
        <v>200</v>
      </c>
      <c r="H218" s="53">
        <v>108</v>
      </c>
      <c r="I218" s="53">
        <v>92</v>
      </c>
    </row>
    <row r="219" spans="1:9" s="70" customFormat="1" ht="12" customHeight="1" x14ac:dyDescent="0.2">
      <c r="A219" s="341" t="s">
        <v>185</v>
      </c>
      <c r="B219" s="341"/>
      <c r="C219" s="53">
        <v>343</v>
      </c>
      <c r="D219" s="53">
        <v>324</v>
      </c>
      <c r="E219" s="53">
        <v>155</v>
      </c>
      <c r="F219" s="53">
        <v>169</v>
      </c>
      <c r="G219" s="53">
        <v>19</v>
      </c>
      <c r="H219" s="53">
        <v>7</v>
      </c>
      <c r="I219" s="53">
        <v>12</v>
      </c>
    </row>
    <row r="220" spans="1:9" s="70" customFormat="1" ht="12" customHeight="1" x14ac:dyDescent="0.2">
      <c r="A220" s="341" t="s">
        <v>186</v>
      </c>
      <c r="B220" s="341"/>
      <c r="C220" s="53">
        <v>106</v>
      </c>
      <c r="D220" s="53">
        <v>86</v>
      </c>
      <c r="E220" s="53">
        <v>45</v>
      </c>
      <c r="F220" s="53">
        <v>41</v>
      </c>
      <c r="G220" s="53">
        <v>20</v>
      </c>
      <c r="H220" s="53">
        <v>11</v>
      </c>
      <c r="I220" s="53">
        <v>9</v>
      </c>
    </row>
    <row r="221" spans="1:9" s="70" customFormat="1" ht="12" customHeight="1" x14ac:dyDescent="0.2">
      <c r="A221" s="341" t="s">
        <v>187</v>
      </c>
      <c r="B221" s="341"/>
      <c r="C221" s="53">
        <v>2413</v>
      </c>
      <c r="D221" s="53">
        <v>1826</v>
      </c>
      <c r="E221" s="53">
        <v>834</v>
      </c>
      <c r="F221" s="53">
        <v>992</v>
      </c>
      <c r="G221" s="53">
        <v>587</v>
      </c>
      <c r="H221" s="53">
        <v>329</v>
      </c>
      <c r="I221" s="53">
        <v>258</v>
      </c>
    </row>
    <row r="222" spans="1:9" s="70" customFormat="1" ht="12" customHeight="1" x14ac:dyDescent="0.2">
      <c r="A222" s="341" t="s">
        <v>188</v>
      </c>
      <c r="B222" s="341"/>
      <c r="C222" s="53">
        <v>552</v>
      </c>
      <c r="D222" s="53">
        <v>509</v>
      </c>
      <c r="E222" s="53">
        <v>244</v>
      </c>
      <c r="F222" s="53">
        <v>265</v>
      </c>
      <c r="G222" s="53">
        <v>43</v>
      </c>
      <c r="H222" s="53">
        <v>22</v>
      </c>
      <c r="I222" s="53">
        <v>21</v>
      </c>
    </row>
    <row r="223" spans="1:9" s="70" customFormat="1" ht="12" customHeight="1" x14ac:dyDescent="0.2">
      <c r="A223" s="341" t="s">
        <v>189</v>
      </c>
      <c r="B223" s="341"/>
      <c r="C223" s="53">
        <v>575</v>
      </c>
      <c r="D223" s="53">
        <v>509</v>
      </c>
      <c r="E223" s="53">
        <v>244</v>
      </c>
      <c r="F223" s="53">
        <v>265</v>
      </c>
      <c r="G223" s="53">
        <v>66</v>
      </c>
      <c r="H223" s="53">
        <v>37</v>
      </c>
      <c r="I223" s="53">
        <v>29</v>
      </c>
    </row>
    <row r="224" spans="1:9" s="70" customFormat="1" ht="12" customHeight="1" x14ac:dyDescent="0.2">
      <c r="A224" s="341" t="s">
        <v>190</v>
      </c>
      <c r="B224" s="341"/>
      <c r="C224" s="53">
        <v>2235</v>
      </c>
      <c r="D224" s="53">
        <v>1540</v>
      </c>
      <c r="E224" s="53">
        <v>751</v>
      </c>
      <c r="F224" s="53">
        <v>789</v>
      </c>
      <c r="G224" s="53">
        <v>695</v>
      </c>
      <c r="H224" s="53">
        <v>384</v>
      </c>
      <c r="I224" s="53">
        <v>311</v>
      </c>
    </row>
    <row r="225" spans="1:9" s="70" customFormat="1" ht="12" customHeight="1" x14ac:dyDescent="0.2">
      <c r="A225" s="341" t="s">
        <v>191</v>
      </c>
      <c r="B225" s="341"/>
      <c r="C225" s="53">
        <v>197</v>
      </c>
      <c r="D225" s="53">
        <v>187</v>
      </c>
      <c r="E225" s="53">
        <v>96</v>
      </c>
      <c r="F225" s="53">
        <v>91</v>
      </c>
      <c r="G225" s="53">
        <v>10</v>
      </c>
      <c r="H225" s="53">
        <v>5</v>
      </c>
      <c r="I225" s="53">
        <v>5</v>
      </c>
    </row>
    <row r="226" spans="1:9" s="70" customFormat="1" ht="12" customHeight="1" x14ac:dyDescent="0.2">
      <c r="A226" s="343" t="s">
        <v>192</v>
      </c>
      <c r="B226" s="343"/>
      <c r="C226" s="54">
        <v>2906</v>
      </c>
      <c r="D226" s="54">
        <v>2193</v>
      </c>
      <c r="E226" s="54">
        <v>1039</v>
      </c>
      <c r="F226" s="54">
        <v>1154</v>
      </c>
      <c r="G226" s="54">
        <v>713</v>
      </c>
      <c r="H226" s="54">
        <v>397</v>
      </c>
      <c r="I226" s="54">
        <v>316</v>
      </c>
    </row>
    <row r="227" spans="1:9" s="70" customFormat="1" ht="12" customHeight="1" x14ac:dyDescent="0.2">
      <c r="A227" s="72"/>
      <c r="B227" s="72"/>
      <c r="C227" s="74"/>
      <c r="D227" s="74"/>
      <c r="E227" s="74"/>
      <c r="F227" s="74"/>
      <c r="G227" s="74"/>
      <c r="H227" s="74"/>
      <c r="I227" s="74"/>
    </row>
    <row r="228" spans="1:9" s="70" customFormat="1" ht="12" customHeight="1" x14ac:dyDescent="0.2">
      <c r="A228" s="326" t="s">
        <v>193</v>
      </c>
      <c r="B228" s="326"/>
      <c r="C228" s="67">
        <v>12039</v>
      </c>
      <c r="D228" s="67">
        <v>8328</v>
      </c>
      <c r="E228" s="67">
        <v>3971</v>
      </c>
      <c r="F228" s="67">
        <v>4357</v>
      </c>
      <c r="G228" s="67">
        <v>3711</v>
      </c>
      <c r="H228" s="67">
        <v>2034</v>
      </c>
      <c r="I228" s="67">
        <v>1677</v>
      </c>
    </row>
    <row r="229" spans="1:9" s="70" customFormat="1" ht="12" customHeight="1" x14ac:dyDescent="0.2">
      <c r="A229" s="341" t="s">
        <v>194</v>
      </c>
      <c r="B229" s="341"/>
      <c r="C229" s="53">
        <v>5914</v>
      </c>
      <c r="D229" s="53">
        <v>3696</v>
      </c>
      <c r="E229" s="53">
        <v>1745</v>
      </c>
      <c r="F229" s="53">
        <v>1951</v>
      </c>
      <c r="G229" s="53">
        <v>2218</v>
      </c>
      <c r="H229" s="53">
        <v>1185</v>
      </c>
      <c r="I229" s="53">
        <v>1033</v>
      </c>
    </row>
    <row r="230" spans="1:9" s="70" customFormat="1" ht="12" customHeight="1" x14ac:dyDescent="0.2">
      <c r="A230" s="341" t="s">
        <v>195</v>
      </c>
      <c r="B230" s="341"/>
      <c r="C230" s="53">
        <v>2427</v>
      </c>
      <c r="D230" s="53">
        <v>2008</v>
      </c>
      <c r="E230" s="53">
        <v>953</v>
      </c>
      <c r="F230" s="53">
        <v>1055</v>
      </c>
      <c r="G230" s="53">
        <v>419</v>
      </c>
      <c r="H230" s="53">
        <v>234</v>
      </c>
      <c r="I230" s="53">
        <v>185</v>
      </c>
    </row>
    <row r="231" spans="1:9" s="70" customFormat="1" ht="12" customHeight="1" x14ac:dyDescent="0.2">
      <c r="A231" s="341" t="s">
        <v>196</v>
      </c>
      <c r="B231" s="341"/>
      <c r="C231" s="53">
        <v>578</v>
      </c>
      <c r="D231" s="53">
        <v>422</v>
      </c>
      <c r="E231" s="53">
        <v>210</v>
      </c>
      <c r="F231" s="53">
        <v>212</v>
      </c>
      <c r="G231" s="53">
        <v>156</v>
      </c>
      <c r="H231" s="53">
        <v>92</v>
      </c>
      <c r="I231" s="53">
        <v>64</v>
      </c>
    </row>
    <row r="232" spans="1:9" s="70" customFormat="1" ht="12" customHeight="1" x14ac:dyDescent="0.2">
      <c r="A232" s="341" t="s">
        <v>197</v>
      </c>
      <c r="B232" s="341"/>
      <c r="C232" s="53">
        <v>533</v>
      </c>
      <c r="D232" s="53">
        <v>431</v>
      </c>
      <c r="E232" s="53">
        <v>200</v>
      </c>
      <c r="F232" s="53">
        <v>231</v>
      </c>
      <c r="G232" s="53">
        <v>102</v>
      </c>
      <c r="H232" s="53">
        <v>61</v>
      </c>
      <c r="I232" s="53">
        <v>41</v>
      </c>
    </row>
    <row r="233" spans="1:9" s="70" customFormat="1" ht="12" customHeight="1" x14ac:dyDescent="0.2">
      <c r="A233" s="341" t="s">
        <v>198</v>
      </c>
      <c r="B233" s="341"/>
      <c r="C233" s="53">
        <v>1600</v>
      </c>
      <c r="D233" s="53">
        <v>1152</v>
      </c>
      <c r="E233" s="53">
        <v>559</v>
      </c>
      <c r="F233" s="53">
        <v>593</v>
      </c>
      <c r="G233" s="53">
        <v>448</v>
      </c>
      <c r="H233" s="53">
        <v>253</v>
      </c>
      <c r="I233" s="53">
        <v>195</v>
      </c>
    </row>
    <row r="234" spans="1:9" s="70" customFormat="1" ht="12" customHeight="1" x14ac:dyDescent="0.2">
      <c r="A234" s="343" t="s">
        <v>199</v>
      </c>
      <c r="B234" s="343"/>
      <c r="C234" s="54">
        <v>987</v>
      </c>
      <c r="D234" s="54">
        <v>619</v>
      </c>
      <c r="E234" s="54">
        <v>304</v>
      </c>
      <c r="F234" s="54">
        <v>315</v>
      </c>
      <c r="G234" s="54">
        <v>368</v>
      </c>
      <c r="H234" s="54">
        <v>209</v>
      </c>
      <c r="I234" s="54">
        <v>159</v>
      </c>
    </row>
    <row r="235" spans="1:9" s="70" customFormat="1" ht="12" customHeight="1" x14ac:dyDescent="0.2">
      <c r="A235" s="72"/>
      <c r="B235" s="72"/>
      <c r="C235" s="74"/>
      <c r="D235" s="74"/>
      <c r="E235" s="74"/>
      <c r="F235" s="74"/>
      <c r="G235" s="74"/>
      <c r="H235" s="74"/>
      <c r="I235" s="74"/>
    </row>
    <row r="236" spans="1:9" s="70" customFormat="1" ht="12" customHeight="1" x14ac:dyDescent="0.2">
      <c r="A236" s="326" t="s">
        <v>200</v>
      </c>
      <c r="B236" s="326"/>
      <c r="C236" s="67">
        <v>5664</v>
      </c>
      <c r="D236" s="67">
        <v>5212</v>
      </c>
      <c r="E236" s="67">
        <v>2580</v>
      </c>
      <c r="F236" s="67">
        <v>2632</v>
      </c>
      <c r="G236" s="67">
        <v>452</v>
      </c>
      <c r="H236" s="67">
        <v>248</v>
      </c>
      <c r="I236" s="67">
        <v>204</v>
      </c>
    </row>
    <row r="237" spans="1:9" s="70" customFormat="1" ht="12" customHeight="1" x14ac:dyDescent="0.2">
      <c r="A237" s="341" t="s">
        <v>201</v>
      </c>
      <c r="B237" s="341"/>
      <c r="C237" s="53">
        <v>1826</v>
      </c>
      <c r="D237" s="53">
        <v>1640</v>
      </c>
      <c r="E237" s="53">
        <v>791</v>
      </c>
      <c r="F237" s="53">
        <v>849</v>
      </c>
      <c r="G237" s="53">
        <v>186</v>
      </c>
      <c r="H237" s="53">
        <v>102</v>
      </c>
      <c r="I237" s="53">
        <v>84</v>
      </c>
    </row>
    <row r="238" spans="1:9" s="70" customFormat="1" ht="12" customHeight="1" x14ac:dyDescent="0.2">
      <c r="A238" s="341" t="s">
        <v>202</v>
      </c>
      <c r="B238" s="341"/>
      <c r="C238" s="53">
        <v>1844</v>
      </c>
      <c r="D238" s="53">
        <v>1717</v>
      </c>
      <c r="E238" s="53">
        <v>848</v>
      </c>
      <c r="F238" s="53">
        <v>869</v>
      </c>
      <c r="G238" s="53">
        <v>127</v>
      </c>
      <c r="H238" s="53">
        <v>70</v>
      </c>
      <c r="I238" s="53">
        <v>57</v>
      </c>
    </row>
    <row r="239" spans="1:9" s="70" customFormat="1" ht="12" customHeight="1" x14ac:dyDescent="0.2">
      <c r="A239" s="341" t="s">
        <v>203</v>
      </c>
      <c r="B239" s="341"/>
      <c r="C239" s="53">
        <v>364</v>
      </c>
      <c r="D239" s="53">
        <v>338</v>
      </c>
      <c r="E239" s="53">
        <v>169</v>
      </c>
      <c r="F239" s="53">
        <v>169</v>
      </c>
      <c r="G239" s="53">
        <v>26</v>
      </c>
      <c r="H239" s="53">
        <v>12</v>
      </c>
      <c r="I239" s="53">
        <v>14</v>
      </c>
    </row>
    <row r="240" spans="1:9" s="70" customFormat="1" ht="12" customHeight="1" x14ac:dyDescent="0.2">
      <c r="A240" s="341" t="s">
        <v>204</v>
      </c>
      <c r="B240" s="341"/>
      <c r="C240" s="53">
        <v>1285</v>
      </c>
      <c r="D240" s="53">
        <v>1185</v>
      </c>
      <c r="E240" s="53">
        <v>599</v>
      </c>
      <c r="F240" s="53">
        <v>586</v>
      </c>
      <c r="G240" s="53">
        <v>100</v>
      </c>
      <c r="H240" s="53">
        <v>57</v>
      </c>
      <c r="I240" s="53">
        <v>43</v>
      </c>
    </row>
    <row r="241" spans="1:9" s="70" customFormat="1" ht="12" customHeight="1" x14ac:dyDescent="0.2">
      <c r="A241" s="343" t="s">
        <v>205</v>
      </c>
      <c r="B241" s="343"/>
      <c r="C241" s="54">
        <v>345</v>
      </c>
      <c r="D241" s="54">
        <v>332</v>
      </c>
      <c r="E241" s="54">
        <v>173</v>
      </c>
      <c r="F241" s="54">
        <v>159</v>
      </c>
      <c r="G241" s="54">
        <v>13</v>
      </c>
      <c r="H241" s="54">
        <v>7</v>
      </c>
      <c r="I241" s="54">
        <v>6</v>
      </c>
    </row>
    <row r="242" spans="1:9" s="70" customFormat="1" ht="12" customHeight="1" x14ac:dyDescent="0.2">
      <c r="A242" s="72"/>
      <c r="B242" s="72"/>
      <c r="C242" s="74"/>
      <c r="D242" s="74"/>
      <c r="E242" s="74"/>
      <c r="F242" s="74"/>
      <c r="G242" s="74"/>
      <c r="H242" s="74"/>
      <c r="I242" s="74"/>
    </row>
    <row r="243" spans="1:9" s="70" customFormat="1" ht="12" customHeight="1" x14ac:dyDescent="0.2">
      <c r="A243" s="326" t="s">
        <v>206</v>
      </c>
      <c r="B243" s="326"/>
      <c r="C243" s="67">
        <v>10164</v>
      </c>
      <c r="D243" s="67">
        <v>7107</v>
      </c>
      <c r="E243" s="67">
        <v>3387</v>
      </c>
      <c r="F243" s="67">
        <v>3720</v>
      </c>
      <c r="G243" s="67">
        <v>3057</v>
      </c>
      <c r="H243" s="67">
        <v>1931</v>
      </c>
      <c r="I243" s="67">
        <v>1126</v>
      </c>
    </row>
    <row r="244" spans="1:9" s="70" customFormat="1" ht="12" customHeight="1" x14ac:dyDescent="0.2">
      <c r="A244" s="341" t="s">
        <v>207</v>
      </c>
      <c r="B244" s="341"/>
      <c r="C244" s="53">
        <v>1609</v>
      </c>
      <c r="D244" s="53">
        <v>1239</v>
      </c>
      <c r="E244" s="53">
        <v>587</v>
      </c>
      <c r="F244" s="53">
        <v>652</v>
      </c>
      <c r="G244" s="53">
        <v>370</v>
      </c>
      <c r="H244" s="53">
        <v>214</v>
      </c>
      <c r="I244" s="53">
        <v>156</v>
      </c>
    </row>
    <row r="245" spans="1:9" s="70" customFormat="1" ht="12" customHeight="1" x14ac:dyDescent="0.2">
      <c r="A245" s="341" t="s">
        <v>208</v>
      </c>
      <c r="B245" s="341"/>
      <c r="C245" s="53">
        <v>103</v>
      </c>
      <c r="D245" s="53">
        <v>82</v>
      </c>
      <c r="E245" s="53">
        <v>37</v>
      </c>
      <c r="F245" s="53">
        <v>45</v>
      </c>
      <c r="G245" s="53">
        <v>21</v>
      </c>
      <c r="H245" s="53">
        <v>11</v>
      </c>
      <c r="I245" s="53">
        <v>10</v>
      </c>
    </row>
    <row r="246" spans="1:9" s="70" customFormat="1" ht="12" customHeight="1" x14ac:dyDescent="0.2">
      <c r="A246" s="341" t="s">
        <v>209</v>
      </c>
      <c r="B246" s="341"/>
      <c r="C246" s="53">
        <v>78</v>
      </c>
      <c r="D246" s="53">
        <v>70</v>
      </c>
      <c r="E246" s="53">
        <v>32</v>
      </c>
      <c r="F246" s="53">
        <v>38</v>
      </c>
      <c r="G246" s="53">
        <v>8</v>
      </c>
      <c r="H246" s="53">
        <v>7</v>
      </c>
      <c r="I246" s="53">
        <v>1</v>
      </c>
    </row>
    <row r="247" spans="1:9" s="70" customFormat="1" ht="12" customHeight="1" x14ac:dyDescent="0.2">
      <c r="A247" s="341" t="s">
        <v>210</v>
      </c>
      <c r="B247" s="341"/>
      <c r="C247" s="53">
        <v>1066</v>
      </c>
      <c r="D247" s="53">
        <v>597</v>
      </c>
      <c r="E247" s="53">
        <v>272</v>
      </c>
      <c r="F247" s="53">
        <v>325</v>
      </c>
      <c r="G247" s="53">
        <v>469</v>
      </c>
      <c r="H247" s="53">
        <v>277</v>
      </c>
      <c r="I247" s="53">
        <v>192</v>
      </c>
    </row>
    <row r="248" spans="1:9" s="70" customFormat="1" ht="12" customHeight="1" x14ac:dyDescent="0.2">
      <c r="A248" s="341" t="s">
        <v>211</v>
      </c>
      <c r="B248" s="341"/>
      <c r="C248" s="53">
        <v>35</v>
      </c>
      <c r="D248" s="53">
        <v>32</v>
      </c>
      <c r="E248" s="53">
        <v>14</v>
      </c>
      <c r="F248" s="53">
        <v>18</v>
      </c>
      <c r="G248" s="53">
        <v>3</v>
      </c>
      <c r="H248" s="53">
        <v>1</v>
      </c>
      <c r="I248" s="53">
        <v>2</v>
      </c>
    </row>
    <row r="249" spans="1:9" s="70" customFormat="1" ht="12" customHeight="1" x14ac:dyDescent="0.2">
      <c r="A249" s="341" t="s">
        <v>212</v>
      </c>
      <c r="B249" s="341"/>
      <c r="C249" s="53">
        <v>59</v>
      </c>
      <c r="D249" s="53">
        <v>57</v>
      </c>
      <c r="E249" s="53">
        <v>30</v>
      </c>
      <c r="F249" s="53">
        <v>27</v>
      </c>
      <c r="G249" s="53">
        <v>2</v>
      </c>
      <c r="H249" s="53">
        <v>1</v>
      </c>
      <c r="I249" s="53">
        <v>1</v>
      </c>
    </row>
    <row r="250" spans="1:9" s="70" customFormat="1" ht="12" customHeight="1" x14ac:dyDescent="0.2">
      <c r="A250" s="341" t="s">
        <v>213</v>
      </c>
      <c r="B250" s="341"/>
      <c r="C250" s="53">
        <v>89</v>
      </c>
      <c r="D250" s="53">
        <v>83</v>
      </c>
      <c r="E250" s="53">
        <v>41</v>
      </c>
      <c r="F250" s="53">
        <v>42</v>
      </c>
      <c r="G250" s="53">
        <v>6</v>
      </c>
      <c r="H250" s="53">
        <v>3</v>
      </c>
      <c r="I250" s="53">
        <v>3</v>
      </c>
    </row>
    <row r="251" spans="1:9" s="70" customFormat="1" ht="12" customHeight="1" x14ac:dyDescent="0.2">
      <c r="A251" s="341" t="s">
        <v>214</v>
      </c>
      <c r="B251" s="341"/>
      <c r="C251" s="53">
        <v>391</v>
      </c>
      <c r="D251" s="53">
        <v>377</v>
      </c>
      <c r="E251" s="53">
        <v>188</v>
      </c>
      <c r="F251" s="53">
        <v>189</v>
      </c>
      <c r="G251" s="53">
        <v>14</v>
      </c>
      <c r="H251" s="53">
        <v>7</v>
      </c>
      <c r="I251" s="53">
        <v>7</v>
      </c>
    </row>
    <row r="252" spans="1:9" s="70" customFormat="1" ht="12" customHeight="1" x14ac:dyDescent="0.2">
      <c r="A252" s="341" t="s">
        <v>215</v>
      </c>
      <c r="B252" s="341"/>
      <c r="C252" s="53">
        <v>172</v>
      </c>
      <c r="D252" s="53">
        <v>155</v>
      </c>
      <c r="E252" s="53">
        <v>71</v>
      </c>
      <c r="F252" s="53">
        <v>84</v>
      </c>
      <c r="G252" s="53">
        <v>17</v>
      </c>
      <c r="H252" s="53">
        <v>14</v>
      </c>
      <c r="I252" s="53">
        <v>3</v>
      </c>
    </row>
    <row r="253" spans="1:9" s="70" customFormat="1" ht="12" customHeight="1" x14ac:dyDescent="0.2">
      <c r="A253" s="341" t="s">
        <v>216</v>
      </c>
      <c r="B253" s="341"/>
      <c r="C253" s="53">
        <v>2030</v>
      </c>
      <c r="D253" s="53">
        <v>1396</v>
      </c>
      <c r="E253" s="53">
        <v>652</v>
      </c>
      <c r="F253" s="53">
        <v>744</v>
      </c>
      <c r="G253" s="53">
        <v>634</v>
      </c>
      <c r="H253" s="53">
        <v>324</v>
      </c>
      <c r="I253" s="53">
        <v>310</v>
      </c>
    </row>
    <row r="254" spans="1:9" s="70" customFormat="1" ht="12" customHeight="1" x14ac:dyDescent="0.2">
      <c r="A254" s="341" t="s">
        <v>217</v>
      </c>
      <c r="B254" s="341"/>
      <c r="C254" s="53">
        <v>921</v>
      </c>
      <c r="D254" s="53">
        <v>687</v>
      </c>
      <c r="E254" s="53">
        <v>329</v>
      </c>
      <c r="F254" s="53">
        <v>358</v>
      </c>
      <c r="G254" s="53">
        <v>234</v>
      </c>
      <c r="H254" s="53">
        <v>126</v>
      </c>
      <c r="I254" s="53">
        <v>108</v>
      </c>
    </row>
    <row r="255" spans="1:9" s="70" customFormat="1" ht="12" customHeight="1" x14ac:dyDescent="0.2">
      <c r="A255" s="341" t="s">
        <v>218</v>
      </c>
      <c r="B255" s="341"/>
      <c r="C255" s="53">
        <v>541</v>
      </c>
      <c r="D255" s="53">
        <v>211</v>
      </c>
      <c r="E255" s="53">
        <v>107</v>
      </c>
      <c r="F255" s="53">
        <v>104</v>
      </c>
      <c r="G255" s="53">
        <v>330</v>
      </c>
      <c r="H255" s="53">
        <v>303</v>
      </c>
      <c r="I255" s="53">
        <v>27</v>
      </c>
    </row>
    <row r="256" spans="1:9" s="70" customFormat="1" ht="12" customHeight="1" x14ac:dyDescent="0.2">
      <c r="A256" s="341" t="s">
        <v>219</v>
      </c>
      <c r="B256" s="341"/>
      <c r="C256" s="53">
        <v>123</v>
      </c>
      <c r="D256" s="53">
        <v>115</v>
      </c>
      <c r="E256" s="53">
        <v>60</v>
      </c>
      <c r="F256" s="53">
        <v>55</v>
      </c>
      <c r="G256" s="53">
        <v>8</v>
      </c>
      <c r="H256" s="53">
        <v>6</v>
      </c>
      <c r="I256" s="53">
        <v>2</v>
      </c>
    </row>
    <row r="257" spans="1:9" s="70" customFormat="1" ht="12" customHeight="1" x14ac:dyDescent="0.2">
      <c r="A257" s="341" t="s">
        <v>220</v>
      </c>
      <c r="B257" s="341"/>
      <c r="C257" s="53">
        <v>365</v>
      </c>
      <c r="D257" s="53">
        <v>295</v>
      </c>
      <c r="E257" s="53">
        <v>147</v>
      </c>
      <c r="F257" s="53">
        <v>148</v>
      </c>
      <c r="G257" s="53">
        <v>70</v>
      </c>
      <c r="H257" s="53">
        <v>37</v>
      </c>
      <c r="I257" s="53">
        <v>33</v>
      </c>
    </row>
    <row r="258" spans="1:9" s="70" customFormat="1" ht="12" customHeight="1" x14ac:dyDescent="0.2">
      <c r="A258" s="341" t="s">
        <v>221</v>
      </c>
      <c r="B258" s="341"/>
      <c r="C258" s="53">
        <v>982</v>
      </c>
      <c r="D258" s="53">
        <v>449</v>
      </c>
      <c r="E258" s="53">
        <v>214</v>
      </c>
      <c r="F258" s="53">
        <v>235</v>
      </c>
      <c r="G258" s="53">
        <v>533</v>
      </c>
      <c r="H258" s="53">
        <v>413</v>
      </c>
      <c r="I258" s="53">
        <v>120</v>
      </c>
    </row>
    <row r="259" spans="1:9" s="70" customFormat="1" ht="12" customHeight="1" x14ac:dyDescent="0.2">
      <c r="A259" s="341" t="s">
        <v>222</v>
      </c>
      <c r="B259" s="341"/>
      <c r="C259" s="53">
        <v>452</v>
      </c>
      <c r="D259" s="53">
        <v>341</v>
      </c>
      <c r="E259" s="53">
        <v>161</v>
      </c>
      <c r="F259" s="53">
        <v>180</v>
      </c>
      <c r="G259" s="53">
        <v>111</v>
      </c>
      <c r="H259" s="53">
        <v>69</v>
      </c>
      <c r="I259" s="53">
        <v>42</v>
      </c>
    </row>
    <row r="260" spans="1:9" s="70" customFormat="1" ht="12" customHeight="1" x14ac:dyDescent="0.2">
      <c r="A260" s="341" t="s">
        <v>223</v>
      </c>
      <c r="B260" s="341"/>
      <c r="C260" s="53">
        <v>1072</v>
      </c>
      <c r="D260" s="53">
        <v>845</v>
      </c>
      <c r="E260" s="53">
        <v>408</v>
      </c>
      <c r="F260" s="53">
        <v>437</v>
      </c>
      <c r="G260" s="53">
        <v>227</v>
      </c>
      <c r="H260" s="53">
        <v>118</v>
      </c>
      <c r="I260" s="53">
        <v>109</v>
      </c>
    </row>
    <row r="261" spans="1:9" s="70" customFormat="1" ht="12" customHeight="1" x14ac:dyDescent="0.2">
      <c r="A261" s="343" t="s">
        <v>224</v>
      </c>
      <c r="B261" s="343"/>
      <c r="C261" s="54">
        <v>76</v>
      </c>
      <c r="D261" s="54">
        <v>76</v>
      </c>
      <c r="E261" s="54">
        <v>37</v>
      </c>
      <c r="F261" s="54">
        <v>39</v>
      </c>
      <c r="G261" s="54">
        <v>0</v>
      </c>
      <c r="H261" s="54">
        <v>0</v>
      </c>
      <c r="I261" s="54">
        <v>0</v>
      </c>
    </row>
    <row r="262" spans="1:9" s="70" customFormat="1" ht="12" customHeight="1" x14ac:dyDescent="0.2">
      <c r="A262" s="72"/>
      <c r="B262" s="72"/>
      <c r="C262" s="77"/>
      <c r="D262" s="77"/>
      <c r="E262" s="77"/>
      <c r="F262" s="77"/>
      <c r="G262" s="77"/>
      <c r="H262" s="77"/>
      <c r="I262" s="77"/>
    </row>
    <row r="263" spans="1:9" s="70" customFormat="1" ht="12" customHeight="1" x14ac:dyDescent="0.2">
      <c r="A263" s="342" t="s">
        <v>225</v>
      </c>
      <c r="B263" s="342"/>
      <c r="C263" s="67">
        <v>324851</v>
      </c>
      <c r="D263" s="67">
        <v>243245</v>
      </c>
      <c r="E263" s="67">
        <v>112143</v>
      </c>
      <c r="F263" s="67">
        <v>131102</v>
      </c>
      <c r="G263" s="67">
        <v>81606</v>
      </c>
      <c r="H263" s="67">
        <v>43460</v>
      </c>
      <c r="I263" s="67">
        <v>38146</v>
      </c>
    </row>
    <row r="264" spans="1:9" s="70" customFormat="1" ht="12" customHeight="1" x14ac:dyDescent="0.2">
      <c r="A264" s="341" t="s">
        <v>226</v>
      </c>
      <c r="B264" s="341"/>
      <c r="C264" s="53">
        <v>47868</v>
      </c>
      <c r="D264" s="53">
        <v>37732</v>
      </c>
      <c r="E264" s="53">
        <v>17572</v>
      </c>
      <c r="F264" s="53">
        <v>20160</v>
      </c>
      <c r="G264" s="53">
        <v>10136</v>
      </c>
      <c r="H264" s="53">
        <v>5340</v>
      </c>
      <c r="I264" s="53">
        <v>4796</v>
      </c>
    </row>
    <row r="265" spans="1:9" s="70" customFormat="1" ht="12" customHeight="1" x14ac:dyDescent="0.2">
      <c r="A265" s="341" t="s">
        <v>227</v>
      </c>
      <c r="B265" s="341"/>
      <c r="C265" s="53">
        <v>136296</v>
      </c>
      <c r="D265" s="53">
        <v>99197</v>
      </c>
      <c r="E265" s="53">
        <v>45165</v>
      </c>
      <c r="F265" s="53">
        <v>54032</v>
      </c>
      <c r="G265" s="53">
        <v>37099</v>
      </c>
      <c r="H265" s="53">
        <v>19585</v>
      </c>
      <c r="I265" s="53">
        <v>17514</v>
      </c>
    </row>
    <row r="266" spans="1:9" s="70" customFormat="1" ht="12" customHeight="1" x14ac:dyDescent="0.2">
      <c r="A266" s="341" t="s">
        <v>228</v>
      </c>
      <c r="B266" s="341"/>
      <c r="C266" s="53">
        <v>60399</v>
      </c>
      <c r="D266" s="53">
        <v>46347</v>
      </c>
      <c r="E266" s="53">
        <v>21132</v>
      </c>
      <c r="F266" s="53">
        <v>25215</v>
      </c>
      <c r="G266" s="53">
        <v>14052</v>
      </c>
      <c r="H266" s="53">
        <v>7373</v>
      </c>
      <c r="I266" s="53">
        <v>6679</v>
      </c>
    </row>
    <row r="267" spans="1:9" s="70" customFormat="1" ht="12" customHeight="1" x14ac:dyDescent="0.2">
      <c r="A267" s="341" t="s">
        <v>229</v>
      </c>
      <c r="B267" s="341"/>
      <c r="C267" s="53">
        <v>5833</v>
      </c>
      <c r="D267" s="53">
        <v>5218</v>
      </c>
      <c r="E267" s="53">
        <v>2514</v>
      </c>
      <c r="F267" s="53">
        <v>2704</v>
      </c>
      <c r="G267" s="53">
        <v>615</v>
      </c>
      <c r="H267" s="53">
        <v>352</v>
      </c>
      <c r="I267" s="53">
        <v>263</v>
      </c>
    </row>
    <row r="268" spans="1:9" s="70" customFormat="1" ht="12" customHeight="1" x14ac:dyDescent="0.2">
      <c r="A268" s="341" t="s">
        <v>230</v>
      </c>
      <c r="B268" s="341"/>
      <c r="C268" s="53">
        <v>46588</v>
      </c>
      <c r="D268" s="53">
        <v>34104</v>
      </c>
      <c r="E268" s="53">
        <v>15822</v>
      </c>
      <c r="F268" s="53">
        <v>18282</v>
      </c>
      <c r="G268" s="53">
        <v>12484</v>
      </c>
      <c r="H268" s="53">
        <v>6597</v>
      </c>
      <c r="I268" s="53">
        <v>5887</v>
      </c>
    </row>
    <row r="269" spans="1:9" s="70" customFormat="1" ht="12" customHeight="1" x14ac:dyDescent="0.2">
      <c r="A269" s="341" t="s">
        <v>231</v>
      </c>
      <c r="B269" s="341"/>
      <c r="C269" s="53">
        <v>12039</v>
      </c>
      <c r="D269" s="53">
        <v>8328</v>
      </c>
      <c r="E269" s="53">
        <v>3971</v>
      </c>
      <c r="F269" s="53">
        <v>4357</v>
      </c>
      <c r="G269" s="53">
        <v>3711</v>
      </c>
      <c r="H269" s="53">
        <v>2034</v>
      </c>
      <c r="I269" s="53">
        <v>1677</v>
      </c>
    </row>
    <row r="270" spans="1:9" s="70" customFormat="1" ht="12" customHeight="1" x14ac:dyDescent="0.2">
      <c r="A270" s="341" t="s">
        <v>232</v>
      </c>
      <c r="B270" s="341"/>
      <c r="C270" s="53">
        <v>5664</v>
      </c>
      <c r="D270" s="53">
        <v>5212</v>
      </c>
      <c r="E270" s="53">
        <v>2580</v>
      </c>
      <c r="F270" s="53">
        <v>2632</v>
      </c>
      <c r="G270" s="53">
        <v>452</v>
      </c>
      <c r="H270" s="53">
        <v>248</v>
      </c>
      <c r="I270" s="53">
        <v>204</v>
      </c>
    </row>
    <row r="271" spans="1:9" s="70" customFormat="1" ht="12" customHeight="1" x14ac:dyDescent="0.2">
      <c r="A271" s="343" t="s">
        <v>233</v>
      </c>
      <c r="B271" s="343"/>
      <c r="C271" s="54">
        <v>10164</v>
      </c>
      <c r="D271" s="54">
        <v>7107</v>
      </c>
      <c r="E271" s="54">
        <v>3387</v>
      </c>
      <c r="F271" s="54">
        <v>3720</v>
      </c>
      <c r="G271" s="54">
        <v>3057</v>
      </c>
      <c r="H271" s="54">
        <v>1931</v>
      </c>
      <c r="I271" s="54">
        <v>1126</v>
      </c>
    </row>
    <row r="272" spans="1:9" s="70" customFormat="1" ht="12" customHeight="1" x14ac:dyDescent="0.2">
      <c r="A272" s="72"/>
      <c r="B272" s="72"/>
      <c r="C272" s="77"/>
      <c r="D272" s="77"/>
      <c r="E272" s="77"/>
      <c r="F272" s="77"/>
      <c r="G272" s="77"/>
      <c r="H272" s="77"/>
      <c r="I272" s="77"/>
    </row>
    <row r="273" spans="1:9" s="70" customFormat="1" ht="12" customHeight="1" x14ac:dyDescent="0.2">
      <c r="A273" s="243" t="s">
        <v>369</v>
      </c>
      <c r="B273" s="243"/>
      <c r="C273" s="67">
        <v>281676</v>
      </c>
      <c r="D273" s="67">
        <v>209056</v>
      </c>
      <c r="E273" s="67">
        <v>95649</v>
      </c>
      <c r="F273" s="67">
        <v>113407</v>
      </c>
      <c r="G273" s="67">
        <v>72620</v>
      </c>
      <c r="H273" s="67">
        <v>38270</v>
      </c>
      <c r="I273" s="67">
        <v>34350</v>
      </c>
    </row>
    <row r="274" spans="1:9" s="70" customFormat="1" ht="12" customHeight="1" x14ac:dyDescent="0.2">
      <c r="A274" s="341" t="s">
        <v>230</v>
      </c>
      <c r="B274" s="341"/>
      <c r="C274" s="53">
        <v>48755</v>
      </c>
      <c r="D274" s="53">
        <v>35758</v>
      </c>
      <c r="E274" s="53">
        <v>16550</v>
      </c>
      <c r="F274" s="53">
        <v>19208</v>
      </c>
      <c r="G274" s="53">
        <v>12997</v>
      </c>
      <c r="H274" s="53">
        <v>6892</v>
      </c>
      <c r="I274" s="53">
        <v>6105</v>
      </c>
    </row>
    <row r="275" spans="1:9" s="70" customFormat="1" ht="12" customHeight="1" x14ac:dyDescent="0.2">
      <c r="A275" s="341" t="s">
        <v>234</v>
      </c>
      <c r="B275" s="341"/>
      <c r="C275" s="53">
        <v>47064</v>
      </c>
      <c r="D275" s="53">
        <v>36961</v>
      </c>
      <c r="E275" s="53">
        <v>17192</v>
      </c>
      <c r="F275" s="53">
        <v>19769</v>
      </c>
      <c r="G275" s="53">
        <v>10103</v>
      </c>
      <c r="H275" s="53">
        <v>5322</v>
      </c>
      <c r="I275" s="53">
        <v>4781</v>
      </c>
    </row>
    <row r="276" spans="1:9" s="70" customFormat="1" ht="12" customHeight="1" x14ac:dyDescent="0.2">
      <c r="A276" s="341" t="s">
        <v>228</v>
      </c>
      <c r="B276" s="341"/>
      <c r="C276" s="53">
        <v>57316</v>
      </c>
      <c r="D276" s="53">
        <v>43839</v>
      </c>
      <c r="E276" s="53">
        <v>19972</v>
      </c>
      <c r="F276" s="53">
        <v>23867</v>
      </c>
      <c r="G276" s="53">
        <v>13477</v>
      </c>
      <c r="H276" s="53">
        <v>7056</v>
      </c>
      <c r="I276" s="53">
        <v>6421</v>
      </c>
    </row>
    <row r="277" spans="1:9" s="70" customFormat="1" ht="12" customHeight="1" x14ac:dyDescent="0.2">
      <c r="A277" s="343" t="s">
        <v>227</v>
      </c>
      <c r="B277" s="343"/>
      <c r="C277" s="54">
        <v>128541</v>
      </c>
      <c r="D277" s="54">
        <v>92498</v>
      </c>
      <c r="E277" s="54">
        <v>41935</v>
      </c>
      <c r="F277" s="54">
        <v>50563</v>
      </c>
      <c r="G277" s="54">
        <v>36043</v>
      </c>
      <c r="H277" s="54">
        <v>19000</v>
      </c>
      <c r="I277" s="54">
        <v>17043</v>
      </c>
    </row>
    <row r="278" spans="1:9" s="78" customFormat="1" ht="5.25" customHeight="1" x14ac:dyDescent="0.15">
      <c r="A278" s="345"/>
      <c r="B278" s="345"/>
      <c r="C278" s="345"/>
      <c r="D278" s="345"/>
      <c r="E278" s="345"/>
      <c r="F278" s="345"/>
      <c r="G278" s="345"/>
      <c r="H278" s="345"/>
      <c r="I278" s="345"/>
    </row>
    <row r="279" spans="1:9" s="33" customFormat="1" ht="12" customHeight="1" x14ac:dyDescent="0.2">
      <c r="A279" s="294" t="s">
        <v>368</v>
      </c>
      <c r="B279" s="294"/>
      <c r="C279" s="294"/>
      <c r="D279" s="294"/>
      <c r="E279" s="294"/>
      <c r="F279" s="294"/>
      <c r="G279" s="294"/>
      <c r="H279" s="294"/>
      <c r="I279" s="294"/>
    </row>
    <row r="280" spans="1:9" s="78" customFormat="1" ht="5.25" customHeight="1" x14ac:dyDescent="0.2">
      <c r="A280" s="347"/>
      <c r="B280" s="347"/>
      <c r="C280" s="347"/>
      <c r="D280" s="347"/>
      <c r="E280" s="347"/>
      <c r="F280" s="347"/>
      <c r="G280" s="347"/>
      <c r="H280" s="347"/>
      <c r="I280" s="347"/>
    </row>
    <row r="281" spans="1:9" s="79" customFormat="1" ht="9" customHeight="1" x14ac:dyDescent="0.2">
      <c r="A281" s="348" t="s">
        <v>236</v>
      </c>
      <c r="B281" s="348"/>
      <c r="C281" s="348"/>
      <c r="D281" s="348"/>
      <c r="E281" s="348"/>
      <c r="F281" s="348"/>
      <c r="G281" s="348"/>
      <c r="H281" s="348"/>
      <c r="I281" s="348"/>
    </row>
    <row r="282" spans="1:9" s="80" customFormat="1" ht="5.25" customHeight="1" x14ac:dyDescent="0.2">
      <c r="A282" s="346"/>
      <c r="B282" s="346"/>
      <c r="C282" s="346"/>
      <c r="D282" s="346"/>
      <c r="E282" s="346"/>
      <c r="F282" s="346"/>
      <c r="G282" s="346"/>
      <c r="H282" s="346"/>
      <c r="I282" s="346"/>
    </row>
    <row r="283" spans="1:9" s="81" customFormat="1" ht="11.25" customHeight="1" x14ac:dyDescent="0.2">
      <c r="A283" s="346" t="s">
        <v>271</v>
      </c>
      <c r="B283" s="346"/>
      <c r="C283" s="346"/>
      <c r="D283" s="346"/>
      <c r="E283" s="346"/>
      <c r="F283" s="346"/>
      <c r="G283" s="346"/>
      <c r="H283" s="346"/>
      <c r="I283" s="346"/>
    </row>
    <row r="284" spans="1:9" s="81" customFormat="1" ht="11.25" customHeight="1" x14ac:dyDescent="0.2">
      <c r="A284" s="346" t="s">
        <v>336</v>
      </c>
      <c r="B284" s="346"/>
      <c r="C284" s="346"/>
      <c r="D284" s="346"/>
      <c r="E284" s="346"/>
      <c r="F284" s="346"/>
      <c r="G284" s="346"/>
      <c r="H284" s="346"/>
      <c r="I284" s="346"/>
    </row>
    <row r="285" spans="1:9" ht="12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</row>
    <row r="286" spans="1:9" ht="12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</row>
    <row r="287" spans="1:9" ht="12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</row>
  </sheetData>
  <mergeCells count="254">
    <mergeCell ref="A284:I284"/>
    <mergeCell ref="A277:B277"/>
    <mergeCell ref="A280:I280"/>
    <mergeCell ref="A281:I281"/>
    <mergeCell ref="A282:I282"/>
    <mergeCell ref="A271:B271"/>
    <mergeCell ref="A273:B273"/>
    <mergeCell ref="A274:B274"/>
    <mergeCell ref="A275:B275"/>
    <mergeCell ref="A276:B276"/>
    <mergeCell ref="A283:I283"/>
    <mergeCell ref="A265:B265"/>
    <mergeCell ref="A266:B266"/>
    <mergeCell ref="A267:B267"/>
    <mergeCell ref="A268:B268"/>
    <mergeCell ref="A269:B269"/>
    <mergeCell ref="A270:B270"/>
    <mergeCell ref="A279:I279"/>
    <mergeCell ref="A278:I278"/>
    <mergeCell ref="A258:B258"/>
    <mergeCell ref="A259:B259"/>
    <mergeCell ref="A260:B260"/>
    <mergeCell ref="A261:B261"/>
    <mergeCell ref="A263:B263"/>
    <mergeCell ref="A264:B264"/>
    <mergeCell ref="A252:B252"/>
    <mergeCell ref="A253:B253"/>
    <mergeCell ref="A254:B254"/>
    <mergeCell ref="A255:B255"/>
    <mergeCell ref="A256:B256"/>
    <mergeCell ref="A257:B257"/>
    <mergeCell ref="A246:B246"/>
    <mergeCell ref="A247:B247"/>
    <mergeCell ref="A248:B248"/>
    <mergeCell ref="A249:B249"/>
    <mergeCell ref="A250:B250"/>
    <mergeCell ref="A251:B251"/>
    <mergeCell ref="A239:B239"/>
    <mergeCell ref="A240:B240"/>
    <mergeCell ref="A241:B241"/>
    <mergeCell ref="A243:B243"/>
    <mergeCell ref="A244:B244"/>
    <mergeCell ref="A245:B245"/>
    <mergeCell ref="A232:B232"/>
    <mergeCell ref="A233:B233"/>
    <mergeCell ref="A234:B234"/>
    <mergeCell ref="A236:B236"/>
    <mergeCell ref="A237:B237"/>
    <mergeCell ref="A238:B238"/>
    <mergeCell ref="A225:B225"/>
    <mergeCell ref="A226:B226"/>
    <mergeCell ref="A228:B228"/>
    <mergeCell ref="A229:B229"/>
    <mergeCell ref="A230:B230"/>
    <mergeCell ref="A231:B231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6:B206"/>
    <mergeCell ref="A208:B208"/>
    <mergeCell ref="A209:B209"/>
    <mergeCell ref="A210:B210"/>
    <mergeCell ref="A211:B211"/>
    <mergeCell ref="A212:B212"/>
    <mergeCell ref="A200:B200"/>
    <mergeCell ref="A201:B201"/>
    <mergeCell ref="A202:B202"/>
    <mergeCell ref="A203:B203"/>
    <mergeCell ref="A204:B204"/>
    <mergeCell ref="A205:B205"/>
    <mergeCell ref="A193:B193"/>
    <mergeCell ref="A194:B194"/>
    <mergeCell ref="A195:B195"/>
    <mergeCell ref="A197:B197"/>
    <mergeCell ref="A198:B198"/>
    <mergeCell ref="A199:B199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57:B157"/>
    <mergeCell ref="A158:B158"/>
    <mergeCell ref="A159:B159"/>
    <mergeCell ref="A160:B160"/>
    <mergeCell ref="A161:B161"/>
    <mergeCell ref="A162:B162"/>
    <mergeCell ref="A150:B150"/>
    <mergeCell ref="A151:B151"/>
    <mergeCell ref="A152:B152"/>
    <mergeCell ref="A153:B153"/>
    <mergeCell ref="A155:B155"/>
    <mergeCell ref="A156:B156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7:B77"/>
    <mergeCell ref="A78:B78"/>
    <mergeCell ref="A79:B79"/>
    <mergeCell ref="A80:B80"/>
    <mergeCell ref="A81:B81"/>
    <mergeCell ref="A83:B83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2:B52"/>
    <mergeCell ref="A53:B53"/>
    <mergeCell ref="A54:B54"/>
    <mergeCell ref="A55:B55"/>
    <mergeCell ref="A57:B57"/>
    <mergeCell ref="A58:B58"/>
    <mergeCell ref="A38:B38"/>
    <mergeCell ref="A39:B39"/>
    <mergeCell ref="A41:B41"/>
    <mergeCell ref="A42:B42"/>
    <mergeCell ref="A43:B43"/>
    <mergeCell ref="A47:B47"/>
    <mergeCell ref="A24:B24"/>
    <mergeCell ref="A25:B25"/>
    <mergeCell ref="A28:B28"/>
    <mergeCell ref="A31:B31"/>
    <mergeCell ref="A32:B32"/>
    <mergeCell ref="A37:B37"/>
    <mergeCell ref="A11:B11"/>
    <mergeCell ref="A12:B12"/>
    <mergeCell ref="A16:B16"/>
    <mergeCell ref="A20:B20"/>
    <mergeCell ref="A22:B22"/>
    <mergeCell ref="A23:B23"/>
    <mergeCell ref="A6:B6"/>
    <mergeCell ref="D6:F6"/>
    <mergeCell ref="G6:I6"/>
    <mergeCell ref="A7:I7"/>
    <mergeCell ref="A8:C8"/>
    <mergeCell ref="A9:B9"/>
    <mergeCell ref="A1:I1"/>
    <mergeCell ref="A2:I2"/>
    <mergeCell ref="A3:I3"/>
    <mergeCell ref="A4:I4"/>
    <mergeCell ref="A5:B5"/>
    <mergeCell ref="D5:F5"/>
    <mergeCell ref="G5:I5"/>
  </mergeCells>
  <phoneticPr fontId="0" type="noConversion"/>
  <pageMargins left="0" right="0" top="0" bottom="0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zoomScaleNormal="100" workbookViewId="0">
      <pane ySplit="9" topLeftCell="A10" activePane="bottomLeft" state="frozen"/>
      <selection pane="bottomLeft" activeCell="A10" sqref="A10"/>
    </sheetView>
  </sheetViews>
  <sheetFormatPr defaultColWidth="9.140625" defaultRowHeight="12" customHeight="1" x14ac:dyDescent="0.2"/>
  <cols>
    <col min="1" max="1" width="1.7109375" style="104" customWidth="1"/>
    <col min="2" max="2" width="28.140625" style="104" customWidth="1"/>
    <col min="3" max="3" width="8.42578125" style="220" customWidth="1"/>
    <col min="4" max="9" width="8.42578125" style="104" customWidth="1"/>
    <col min="10" max="16384" width="9.140625" style="104"/>
  </cols>
  <sheetData>
    <row r="1" spans="1:9" s="162" customFormat="1" ht="12.75" customHeight="1" x14ac:dyDescent="0.2">
      <c r="A1" s="253"/>
      <c r="B1" s="253"/>
      <c r="C1" s="253"/>
      <c r="D1" s="253"/>
      <c r="E1" s="253"/>
      <c r="F1" s="253"/>
      <c r="G1" s="253"/>
      <c r="H1" s="253"/>
      <c r="I1" s="253"/>
    </row>
    <row r="2" spans="1:9" s="203" customFormat="1" ht="12" customHeight="1" x14ac:dyDescent="0.2">
      <c r="A2" s="254" t="s">
        <v>401</v>
      </c>
      <c r="B2" s="254"/>
      <c r="C2" s="254"/>
      <c r="D2" s="254"/>
      <c r="E2" s="254"/>
      <c r="F2" s="254"/>
      <c r="G2" s="254"/>
      <c r="H2" s="254"/>
      <c r="I2" s="254"/>
    </row>
    <row r="3" spans="1:9" s="163" customFormat="1" ht="12.7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</row>
    <row r="4" spans="1:9" s="163" customFormat="1" ht="12.75" customHeight="1" x14ac:dyDescent="0.25">
      <c r="A4" s="256"/>
      <c r="B4" s="256"/>
      <c r="C4" s="256"/>
      <c r="D4" s="256"/>
      <c r="E4" s="256"/>
      <c r="F4" s="256"/>
      <c r="G4" s="256"/>
      <c r="H4" s="256"/>
      <c r="I4" s="256"/>
    </row>
    <row r="5" spans="1:9" s="222" customFormat="1" ht="12" customHeight="1" x14ac:dyDescent="0.2">
      <c r="A5" s="257"/>
      <c r="B5" s="258"/>
      <c r="C5" s="221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222" customFormat="1" ht="12" customHeight="1" x14ac:dyDescent="0.2">
      <c r="A6" s="248"/>
      <c r="B6" s="249"/>
      <c r="C6" s="223"/>
      <c r="D6" s="250"/>
      <c r="E6" s="251"/>
      <c r="F6" s="249"/>
      <c r="G6" s="250"/>
      <c r="H6" s="251"/>
      <c r="I6" s="251"/>
    </row>
    <row r="7" spans="1:9" s="222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66" customFormat="1" ht="12" customHeight="1" x14ac:dyDescent="0.2">
      <c r="A8" s="164"/>
      <c r="B8" s="164"/>
      <c r="C8" s="165"/>
      <c r="D8" s="165" t="s">
        <v>1</v>
      </c>
      <c r="E8" s="165" t="s">
        <v>4</v>
      </c>
      <c r="F8" s="165" t="s">
        <v>5</v>
      </c>
      <c r="G8" s="165" t="s">
        <v>1</v>
      </c>
      <c r="H8" s="165" t="s">
        <v>4</v>
      </c>
      <c r="I8" s="165" t="s">
        <v>5</v>
      </c>
    </row>
    <row r="9" spans="1:9" s="216" customFormat="1" ht="12" customHeight="1" x14ac:dyDescent="0.2">
      <c r="A9" s="252" t="s">
        <v>6</v>
      </c>
      <c r="B9" s="252"/>
      <c r="C9" s="12">
        <v>357720</v>
      </c>
      <c r="D9" s="12">
        <v>253794</v>
      </c>
      <c r="E9" s="12">
        <v>120585</v>
      </c>
      <c r="F9" s="12">
        <v>133209</v>
      </c>
      <c r="G9" s="12">
        <v>103926</v>
      </c>
      <c r="H9" s="12">
        <v>53574</v>
      </c>
      <c r="I9" s="12">
        <v>50352</v>
      </c>
    </row>
    <row r="10" spans="1:9" s="216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217" customFormat="1" ht="12" customHeight="1" x14ac:dyDescent="0.2">
      <c r="A11" s="243" t="s">
        <v>7</v>
      </c>
      <c r="B11" s="243"/>
      <c r="C11" s="16">
        <v>24673</v>
      </c>
      <c r="D11" s="16">
        <v>18500</v>
      </c>
      <c r="E11" s="16">
        <v>9194</v>
      </c>
      <c r="F11" s="16">
        <v>9306</v>
      </c>
      <c r="G11" s="16">
        <v>6173</v>
      </c>
      <c r="H11" s="16">
        <v>3341</v>
      </c>
      <c r="I11" s="16">
        <v>2832</v>
      </c>
    </row>
    <row r="12" spans="1:9" s="123" customFormat="1" ht="12" customHeight="1" x14ac:dyDescent="0.2">
      <c r="A12" s="240" t="s">
        <v>8</v>
      </c>
      <c r="B12" s="240"/>
      <c r="C12" s="19">
        <v>8680</v>
      </c>
      <c r="D12" s="19">
        <v>6428</v>
      </c>
      <c r="E12" s="19">
        <v>3204</v>
      </c>
      <c r="F12" s="19">
        <v>3224</v>
      </c>
      <c r="G12" s="19">
        <v>2252</v>
      </c>
      <c r="H12" s="19">
        <v>1224</v>
      </c>
      <c r="I12" s="19">
        <v>1028</v>
      </c>
    </row>
    <row r="13" spans="1:9" s="123" customFormat="1" ht="12" customHeight="1" x14ac:dyDescent="0.2">
      <c r="A13" s="20"/>
      <c r="B13" s="21" t="s">
        <v>9</v>
      </c>
      <c r="C13" s="19">
        <v>3070</v>
      </c>
      <c r="D13" s="19">
        <v>2370</v>
      </c>
      <c r="E13" s="19">
        <v>1175</v>
      </c>
      <c r="F13" s="19">
        <v>1195</v>
      </c>
      <c r="G13" s="19">
        <v>700</v>
      </c>
      <c r="H13" s="19">
        <v>411</v>
      </c>
      <c r="I13" s="19">
        <v>289</v>
      </c>
    </row>
    <row r="14" spans="1:9" s="123" customFormat="1" ht="12" customHeight="1" x14ac:dyDescent="0.2">
      <c r="A14" s="20"/>
      <c r="B14" s="21" t="s">
        <v>10</v>
      </c>
      <c r="C14" s="19">
        <v>2753</v>
      </c>
      <c r="D14" s="19">
        <v>2167</v>
      </c>
      <c r="E14" s="19">
        <v>1088</v>
      </c>
      <c r="F14" s="19">
        <v>1079</v>
      </c>
      <c r="G14" s="19">
        <v>586</v>
      </c>
      <c r="H14" s="19">
        <v>278</v>
      </c>
      <c r="I14" s="19">
        <v>308</v>
      </c>
    </row>
    <row r="15" spans="1:9" s="123" customFormat="1" ht="12" customHeight="1" x14ac:dyDescent="0.2">
      <c r="A15" s="20"/>
      <c r="B15" s="22" t="s">
        <v>11</v>
      </c>
      <c r="C15" s="19">
        <v>2857</v>
      </c>
      <c r="D15" s="19">
        <v>1891</v>
      </c>
      <c r="E15" s="19">
        <v>941</v>
      </c>
      <c r="F15" s="19">
        <v>950</v>
      </c>
      <c r="G15" s="19">
        <v>966</v>
      </c>
      <c r="H15" s="19">
        <v>535</v>
      </c>
      <c r="I15" s="19">
        <v>431</v>
      </c>
    </row>
    <row r="16" spans="1:9" s="123" customFormat="1" ht="12" customHeight="1" x14ac:dyDescent="0.2">
      <c r="A16" s="240" t="s">
        <v>12</v>
      </c>
      <c r="B16" s="240"/>
      <c r="C16" s="19">
        <v>5595</v>
      </c>
      <c r="D16" s="19">
        <v>5056</v>
      </c>
      <c r="E16" s="19">
        <v>2521</v>
      </c>
      <c r="F16" s="19">
        <v>2535</v>
      </c>
      <c r="G16" s="19">
        <v>539</v>
      </c>
      <c r="H16" s="19">
        <v>305</v>
      </c>
      <c r="I16" s="19">
        <v>234</v>
      </c>
    </row>
    <row r="17" spans="1:9" s="123" customFormat="1" ht="12" customHeight="1" x14ac:dyDescent="0.2">
      <c r="A17" s="20"/>
      <c r="B17" s="21" t="s">
        <v>13</v>
      </c>
      <c r="C17" s="19">
        <v>1706</v>
      </c>
      <c r="D17" s="19">
        <v>1604</v>
      </c>
      <c r="E17" s="19">
        <v>803</v>
      </c>
      <c r="F17" s="19">
        <v>801</v>
      </c>
      <c r="G17" s="19">
        <v>102</v>
      </c>
      <c r="H17" s="19">
        <v>58</v>
      </c>
      <c r="I17" s="19">
        <v>44</v>
      </c>
    </row>
    <row r="18" spans="1:9" s="123" customFormat="1" ht="12" customHeight="1" x14ac:dyDescent="0.2">
      <c r="A18" s="20"/>
      <c r="B18" s="21" t="s">
        <v>14</v>
      </c>
      <c r="C18" s="19">
        <v>1823</v>
      </c>
      <c r="D18" s="19">
        <v>1590</v>
      </c>
      <c r="E18" s="19">
        <v>772</v>
      </c>
      <c r="F18" s="19">
        <v>818</v>
      </c>
      <c r="G18" s="19">
        <v>233</v>
      </c>
      <c r="H18" s="19">
        <v>137</v>
      </c>
      <c r="I18" s="19">
        <v>96</v>
      </c>
    </row>
    <row r="19" spans="1:9" s="123" customFormat="1" ht="12" customHeight="1" x14ac:dyDescent="0.2">
      <c r="A19" s="23"/>
      <c r="B19" s="21" t="s">
        <v>15</v>
      </c>
      <c r="C19" s="19">
        <v>2066</v>
      </c>
      <c r="D19" s="19">
        <v>1862</v>
      </c>
      <c r="E19" s="19">
        <v>946</v>
      </c>
      <c r="F19" s="19">
        <v>916</v>
      </c>
      <c r="G19" s="19">
        <v>204</v>
      </c>
      <c r="H19" s="19">
        <v>110</v>
      </c>
      <c r="I19" s="19">
        <v>94</v>
      </c>
    </row>
    <row r="20" spans="1:9" s="123" customFormat="1" ht="12" customHeight="1" x14ac:dyDescent="0.2">
      <c r="A20" s="242" t="s">
        <v>16</v>
      </c>
      <c r="B20" s="242"/>
      <c r="C20" s="25">
        <v>10398</v>
      </c>
      <c r="D20" s="25">
        <v>7016</v>
      </c>
      <c r="E20" s="25">
        <v>3469</v>
      </c>
      <c r="F20" s="25">
        <v>3547</v>
      </c>
      <c r="G20" s="25">
        <v>3382</v>
      </c>
      <c r="H20" s="25">
        <v>1812</v>
      </c>
      <c r="I20" s="25">
        <v>1570</v>
      </c>
    </row>
    <row r="21" spans="1:9" s="123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217" customFormat="1" ht="12" customHeight="1" x14ac:dyDescent="0.2">
      <c r="A22" s="243" t="s">
        <v>345</v>
      </c>
      <c r="B22" s="243"/>
      <c r="C22" s="16">
        <v>70631</v>
      </c>
      <c r="D22" s="16">
        <v>53255</v>
      </c>
      <c r="E22" s="16">
        <v>25099</v>
      </c>
      <c r="F22" s="16">
        <v>28156</v>
      </c>
      <c r="G22" s="16">
        <v>17376</v>
      </c>
      <c r="H22" s="16">
        <v>8912</v>
      </c>
      <c r="I22" s="16">
        <v>8464</v>
      </c>
    </row>
    <row r="23" spans="1:9" s="123" customFormat="1" ht="12" customHeight="1" x14ac:dyDescent="0.2">
      <c r="A23" s="240" t="s">
        <v>18</v>
      </c>
      <c r="B23" s="240"/>
      <c r="C23" s="19">
        <v>41777</v>
      </c>
      <c r="D23" s="19">
        <v>29414</v>
      </c>
      <c r="E23" s="19">
        <v>13515</v>
      </c>
      <c r="F23" s="19">
        <v>15899</v>
      </c>
      <c r="G23" s="19">
        <v>12363</v>
      </c>
      <c r="H23" s="19">
        <v>6272</v>
      </c>
      <c r="I23" s="19">
        <v>6091</v>
      </c>
    </row>
    <row r="24" spans="1:9" s="123" customFormat="1" ht="12" customHeight="1" x14ac:dyDescent="0.2">
      <c r="A24" s="240" t="s">
        <v>19</v>
      </c>
      <c r="B24" s="240"/>
      <c r="C24" s="19">
        <v>5086</v>
      </c>
      <c r="D24" s="19">
        <v>3895</v>
      </c>
      <c r="E24" s="19">
        <v>1899</v>
      </c>
      <c r="F24" s="19">
        <v>1996</v>
      </c>
      <c r="G24" s="19">
        <v>1191</v>
      </c>
      <c r="H24" s="19">
        <v>655</v>
      </c>
      <c r="I24" s="19">
        <v>536</v>
      </c>
    </row>
    <row r="25" spans="1:9" s="123" customFormat="1" ht="12" customHeight="1" x14ac:dyDescent="0.2">
      <c r="A25" s="240" t="s">
        <v>20</v>
      </c>
      <c r="B25" s="240"/>
      <c r="C25" s="19">
        <v>13300</v>
      </c>
      <c r="D25" s="19">
        <v>10611</v>
      </c>
      <c r="E25" s="19">
        <v>5140</v>
      </c>
      <c r="F25" s="19">
        <v>5471</v>
      </c>
      <c r="G25" s="19">
        <v>2689</v>
      </c>
      <c r="H25" s="19">
        <v>1391</v>
      </c>
      <c r="I25" s="19">
        <v>1298</v>
      </c>
    </row>
    <row r="26" spans="1:9" s="123" customFormat="1" ht="12" customHeight="1" x14ac:dyDescent="0.2">
      <c r="A26" s="26"/>
      <c r="B26" s="21" t="s">
        <v>21</v>
      </c>
      <c r="C26" s="19">
        <v>989</v>
      </c>
      <c r="D26" s="19">
        <v>908</v>
      </c>
      <c r="E26" s="19">
        <v>438</v>
      </c>
      <c r="F26" s="19">
        <v>470</v>
      </c>
      <c r="G26" s="19">
        <v>81</v>
      </c>
      <c r="H26" s="19">
        <v>46</v>
      </c>
      <c r="I26" s="19">
        <v>35</v>
      </c>
    </row>
    <row r="27" spans="1:9" s="123" customFormat="1" ht="12" customHeight="1" x14ac:dyDescent="0.2">
      <c r="A27" s="23"/>
      <c r="B27" s="21" t="s">
        <v>22</v>
      </c>
      <c r="C27" s="19">
        <v>12311</v>
      </c>
      <c r="D27" s="19">
        <v>9703</v>
      </c>
      <c r="E27" s="19">
        <v>4702</v>
      </c>
      <c r="F27" s="19">
        <v>5001</v>
      </c>
      <c r="G27" s="19">
        <v>2608</v>
      </c>
      <c r="H27" s="19">
        <v>1345</v>
      </c>
      <c r="I27" s="19">
        <v>1263</v>
      </c>
    </row>
    <row r="28" spans="1:9" s="123" customFormat="1" ht="12" customHeight="1" x14ac:dyDescent="0.2">
      <c r="A28" s="240" t="s">
        <v>23</v>
      </c>
      <c r="B28" s="240"/>
      <c r="C28" s="19">
        <v>3771</v>
      </c>
      <c r="D28" s="19">
        <v>3363</v>
      </c>
      <c r="E28" s="19">
        <v>1609</v>
      </c>
      <c r="F28" s="19">
        <v>1754</v>
      </c>
      <c r="G28" s="19">
        <v>408</v>
      </c>
      <c r="H28" s="19">
        <v>220</v>
      </c>
      <c r="I28" s="19">
        <v>188</v>
      </c>
    </row>
    <row r="29" spans="1:9" s="123" customFormat="1" ht="12" customHeight="1" x14ac:dyDescent="0.2">
      <c r="A29" s="26"/>
      <c r="B29" s="21" t="s">
        <v>24</v>
      </c>
      <c r="C29" s="19">
        <v>1098</v>
      </c>
      <c r="D29" s="19">
        <v>988</v>
      </c>
      <c r="E29" s="19">
        <v>492</v>
      </c>
      <c r="F29" s="19">
        <v>496</v>
      </c>
      <c r="G29" s="19">
        <v>110</v>
      </c>
      <c r="H29" s="19">
        <v>66</v>
      </c>
      <c r="I29" s="19">
        <v>44</v>
      </c>
    </row>
    <row r="30" spans="1:9" s="123" customFormat="1" ht="12" customHeight="1" x14ac:dyDescent="0.2">
      <c r="A30" s="23"/>
      <c r="B30" s="21" t="s">
        <v>25</v>
      </c>
      <c r="C30" s="19">
        <v>2673</v>
      </c>
      <c r="D30" s="19">
        <v>2375</v>
      </c>
      <c r="E30" s="19">
        <v>1117</v>
      </c>
      <c r="F30" s="19">
        <v>1258</v>
      </c>
      <c r="G30" s="19">
        <v>298</v>
      </c>
      <c r="H30" s="19">
        <v>154</v>
      </c>
      <c r="I30" s="19">
        <v>144</v>
      </c>
    </row>
    <row r="31" spans="1:9" s="123" customFormat="1" ht="12" customHeight="1" x14ac:dyDescent="0.2">
      <c r="A31" s="240" t="s">
        <v>26</v>
      </c>
      <c r="B31" s="240"/>
      <c r="C31" s="19">
        <v>663</v>
      </c>
      <c r="D31" s="19">
        <v>605</v>
      </c>
      <c r="E31" s="19">
        <v>309</v>
      </c>
      <c r="F31" s="19">
        <v>296</v>
      </c>
      <c r="G31" s="19">
        <v>58</v>
      </c>
      <c r="H31" s="19">
        <v>26</v>
      </c>
      <c r="I31" s="19">
        <v>32</v>
      </c>
    </row>
    <row r="32" spans="1:9" s="123" customFormat="1" ht="12" customHeight="1" x14ac:dyDescent="0.2">
      <c r="A32" s="240" t="s">
        <v>346</v>
      </c>
      <c r="B32" s="240"/>
      <c r="C32" s="19">
        <v>6034</v>
      </c>
      <c r="D32" s="19">
        <v>5367</v>
      </c>
      <c r="E32" s="19">
        <v>2627</v>
      </c>
      <c r="F32" s="19">
        <v>2740</v>
      </c>
      <c r="G32" s="19">
        <v>667</v>
      </c>
      <c r="H32" s="19">
        <v>348</v>
      </c>
      <c r="I32" s="19">
        <v>319</v>
      </c>
    </row>
    <row r="33" spans="1:9" s="123" customFormat="1" ht="12" customHeight="1" x14ac:dyDescent="0.2">
      <c r="A33" s="26"/>
      <c r="B33" s="21" t="s">
        <v>28</v>
      </c>
      <c r="C33" s="19">
        <v>487</v>
      </c>
      <c r="D33" s="19">
        <v>448</v>
      </c>
      <c r="E33" s="19">
        <v>234</v>
      </c>
      <c r="F33" s="19">
        <v>214</v>
      </c>
      <c r="G33" s="19">
        <v>39</v>
      </c>
      <c r="H33" s="19">
        <v>18</v>
      </c>
      <c r="I33" s="19">
        <v>21</v>
      </c>
    </row>
    <row r="34" spans="1:9" s="123" customFormat="1" ht="12" customHeight="1" x14ac:dyDescent="0.2">
      <c r="A34" s="20"/>
      <c r="B34" s="21" t="s">
        <v>29</v>
      </c>
      <c r="C34" s="19">
        <v>182</v>
      </c>
      <c r="D34" s="19">
        <v>162</v>
      </c>
      <c r="E34" s="19">
        <v>99</v>
      </c>
      <c r="F34" s="19">
        <v>63</v>
      </c>
      <c r="G34" s="19">
        <v>20</v>
      </c>
      <c r="H34" s="19">
        <v>10</v>
      </c>
      <c r="I34" s="19">
        <v>10</v>
      </c>
    </row>
    <row r="35" spans="1:9" s="123" customFormat="1" ht="12" customHeight="1" x14ac:dyDescent="0.2">
      <c r="A35" s="20"/>
      <c r="B35" s="27" t="s">
        <v>347</v>
      </c>
      <c r="C35" s="25">
        <v>5365</v>
      </c>
      <c r="D35" s="25">
        <v>4757</v>
      </c>
      <c r="E35" s="25">
        <v>2294</v>
      </c>
      <c r="F35" s="25">
        <v>2463</v>
      </c>
      <c r="G35" s="25">
        <v>608</v>
      </c>
      <c r="H35" s="25">
        <v>320</v>
      </c>
      <c r="I35" s="25">
        <v>288</v>
      </c>
    </row>
    <row r="36" spans="1:9" s="123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217" customFormat="1" ht="12" customHeight="1" x14ac:dyDescent="0.2">
      <c r="A37" s="243" t="s">
        <v>31</v>
      </c>
      <c r="B37" s="243"/>
      <c r="C37" s="16">
        <v>57222</v>
      </c>
      <c r="D37" s="16">
        <v>41458</v>
      </c>
      <c r="E37" s="16">
        <v>19776</v>
      </c>
      <c r="F37" s="16">
        <v>21682</v>
      </c>
      <c r="G37" s="16">
        <v>15764</v>
      </c>
      <c r="H37" s="16">
        <v>8215</v>
      </c>
      <c r="I37" s="16">
        <v>7549</v>
      </c>
    </row>
    <row r="38" spans="1:9" s="123" customFormat="1" ht="12" customHeight="1" x14ac:dyDescent="0.2">
      <c r="A38" s="240" t="s">
        <v>32</v>
      </c>
      <c r="B38" s="240"/>
      <c r="C38" s="19">
        <v>51465</v>
      </c>
      <c r="D38" s="19">
        <v>37739</v>
      </c>
      <c r="E38" s="19">
        <v>17928</v>
      </c>
      <c r="F38" s="19">
        <v>19811</v>
      </c>
      <c r="G38" s="19">
        <v>13726</v>
      </c>
      <c r="H38" s="19">
        <v>7116</v>
      </c>
      <c r="I38" s="19">
        <v>6610</v>
      </c>
    </row>
    <row r="39" spans="1:9" s="123" customFormat="1" ht="12" customHeight="1" x14ac:dyDescent="0.2">
      <c r="A39" s="242" t="s">
        <v>33</v>
      </c>
      <c r="B39" s="242"/>
      <c r="C39" s="25">
        <v>5757</v>
      </c>
      <c r="D39" s="25">
        <v>3719</v>
      </c>
      <c r="E39" s="25">
        <v>1848</v>
      </c>
      <c r="F39" s="25">
        <v>1871</v>
      </c>
      <c r="G39" s="25">
        <v>2038</v>
      </c>
      <c r="H39" s="25">
        <v>1099</v>
      </c>
      <c r="I39" s="25">
        <v>939</v>
      </c>
    </row>
    <row r="40" spans="1:9" s="123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217" customFormat="1" ht="12" customHeight="1" x14ac:dyDescent="0.2">
      <c r="A41" s="243" t="s">
        <v>34</v>
      </c>
      <c r="B41" s="243"/>
      <c r="C41" s="16">
        <v>149457</v>
      </c>
      <c r="D41" s="16">
        <v>99930</v>
      </c>
      <c r="E41" s="16">
        <v>47174</v>
      </c>
      <c r="F41" s="16">
        <v>52756</v>
      </c>
      <c r="G41" s="16">
        <v>49527</v>
      </c>
      <c r="H41" s="16">
        <v>25264</v>
      </c>
      <c r="I41" s="16">
        <v>24263</v>
      </c>
    </row>
    <row r="42" spans="1:9" s="123" customFormat="1" ht="12" customHeight="1" x14ac:dyDescent="0.2">
      <c r="A42" s="240" t="s">
        <v>35</v>
      </c>
      <c r="B42" s="240"/>
      <c r="C42" s="19">
        <v>101570</v>
      </c>
      <c r="D42" s="19">
        <v>62069</v>
      </c>
      <c r="E42" s="19">
        <v>29134</v>
      </c>
      <c r="F42" s="19">
        <v>32935</v>
      </c>
      <c r="G42" s="19">
        <v>39501</v>
      </c>
      <c r="H42" s="19">
        <v>20033</v>
      </c>
      <c r="I42" s="19">
        <v>19468</v>
      </c>
    </row>
    <row r="43" spans="1:9" s="123" customFormat="1" ht="12" customHeight="1" x14ac:dyDescent="0.2">
      <c r="A43" s="247" t="s">
        <v>36</v>
      </c>
      <c r="B43" s="247"/>
      <c r="C43" s="19">
        <v>23950</v>
      </c>
      <c r="D43" s="19">
        <v>19774</v>
      </c>
      <c r="E43" s="19">
        <v>9604</v>
      </c>
      <c r="F43" s="19">
        <v>10170</v>
      </c>
      <c r="G43" s="19">
        <v>4176</v>
      </c>
      <c r="H43" s="19">
        <v>2182</v>
      </c>
      <c r="I43" s="19">
        <v>1994</v>
      </c>
    </row>
    <row r="44" spans="1:9" s="123" customFormat="1" ht="12" customHeight="1" x14ac:dyDescent="0.2">
      <c r="A44" s="27"/>
      <c r="B44" s="21" t="s">
        <v>37</v>
      </c>
      <c r="C44" s="19">
        <v>13735</v>
      </c>
      <c r="D44" s="19">
        <v>10948</v>
      </c>
      <c r="E44" s="19">
        <v>5318</v>
      </c>
      <c r="F44" s="19">
        <v>5630</v>
      </c>
      <c r="G44" s="19">
        <v>2787</v>
      </c>
      <c r="H44" s="19">
        <v>1481</v>
      </c>
      <c r="I44" s="19">
        <v>1306</v>
      </c>
    </row>
    <row r="45" spans="1:9" s="123" customFormat="1" ht="12" customHeight="1" x14ac:dyDescent="0.2">
      <c r="A45" s="27"/>
      <c r="B45" s="21" t="s">
        <v>38</v>
      </c>
      <c r="C45" s="19">
        <v>10215</v>
      </c>
      <c r="D45" s="19">
        <v>8826</v>
      </c>
      <c r="E45" s="19">
        <v>4286</v>
      </c>
      <c r="F45" s="19">
        <v>4540</v>
      </c>
      <c r="G45" s="19">
        <v>1389</v>
      </c>
      <c r="H45" s="19">
        <v>701</v>
      </c>
      <c r="I45" s="19">
        <v>688</v>
      </c>
    </row>
    <row r="46" spans="1:9" s="123" customFormat="1" ht="12" customHeight="1" x14ac:dyDescent="0.2">
      <c r="A46" s="240" t="s">
        <v>40</v>
      </c>
      <c r="B46" s="240"/>
      <c r="C46" s="19">
        <v>23937</v>
      </c>
      <c r="D46" s="19">
        <v>18087</v>
      </c>
      <c r="E46" s="19">
        <v>8436</v>
      </c>
      <c r="F46" s="19">
        <v>9651</v>
      </c>
      <c r="G46" s="19">
        <v>5850</v>
      </c>
      <c r="H46" s="19">
        <v>3049</v>
      </c>
      <c r="I46" s="19">
        <v>2801</v>
      </c>
    </row>
    <row r="47" spans="1:9" s="123" customFormat="1" ht="12" customHeight="1" x14ac:dyDescent="0.2">
      <c r="A47" s="27"/>
      <c r="B47" s="21" t="s">
        <v>41</v>
      </c>
      <c r="C47" s="19">
        <v>2830</v>
      </c>
      <c r="D47" s="19">
        <v>2449</v>
      </c>
      <c r="E47" s="19">
        <v>1178</v>
      </c>
      <c r="F47" s="19">
        <v>1271</v>
      </c>
      <c r="G47" s="19">
        <v>381</v>
      </c>
      <c r="H47" s="19">
        <v>202</v>
      </c>
      <c r="I47" s="19">
        <v>179</v>
      </c>
    </row>
    <row r="48" spans="1:9" s="123" customFormat="1" ht="12" customHeight="1" x14ac:dyDescent="0.2">
      <c r="A48" s="27"/>
      <c r="B48" s="21" t="s">
        <v>42</v>
      </c>
      <c r="C48" s="19">
        <v>6848</v>
      </c>
      <c r="D48" s="19">
        <v>5432</v>
      </c>
      <c r="E48" s="19">
        <v>2567</v>
      </c>
      <c r="F48" s="19">
        <v>2865</v>
      </c>
      <c r="G48" s="19">
        <v>1416</v>
      </c>
      <c r="H48" s="19">
        <v>758</v>
      </c>
      <c r="I48" s="19">
        <v>658</v>
      </c>
    </row>
    <row r="49" spans="1:9" s="123" customFormat="1" ht="12" customHeight="1" x14ac:dyDescent="0.2">
      <c r="A49" s="27"/>
      <c r="B49" s="27" t="s">
        <v>43</v>
      </c>
      <c r="C49" s="25">
        <v>14259</v>
      </c>
      <c r="D49" s="25">
        <v>10206</v>
      </c>
      <c r="E49" s="25">
        <v>4691</v>
      </c>
      <c r="F49" s="25">
        <v>5515</v>
      </c>
      <c r="G49" s="25">
        <v>4053</v>
      </c>
      <c r="H49" s="25">
        <v>2089</v>
      </c>
      <c r="I49" s="25">
        <v>1964</v>
      </c>
    </row>
    <row r="50" spans="1:9" s="123" customFormat="1" ht="12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s="217" customFormat="1" ht="12" customHeight="1" x14ac:dyDescent="0.2">
      <c r="A51" s="243" t="s">
        <v>44</v>
      </c>
      <c r="B51" s="243"/>
      <c r="C51" s="16">
        <v>55737</v>
      </c>
      <c r="D51" s="16">
        <v>40651</v>
      </c>
      <c r="E51" s="16">
        <v>19342</v>
      </c>
      <c r="F51" s="16">
        <v>21309</v>
      </c>
      <c r="G51" s="16">
        <v>15086</v>
      </c>
      <c r="H51" s="16">
        <v>7842</v>
      </c>
      <c r="I51" s="16">
        <v>7244</v>
      </c>
    </row>
    <row r="52" spans="1:9" s="123" customFormat="1" ht="12" customHeight="1" x14ac:dyDescent="0.2">
      <c r="A52" s="240" t="s">
        <v>45</v>
      </c>
      <c r="B52" s="240"/>
      <c r="C52" s="19">
        <v>18782</v>
      </c>
      <c r="D52" s="19">
        <v>12206</v>
      </c>
      <c r="E52" s="19">
        <v>5707</v>
      </c>
      <c r="F52" s="19">
        <v>6499</v>
      </c>
      <c r="G52" s="19">
        <v>6576</v>
      </c>
      <c r="H52" s="19">
        <v>3424</v>
      </c>
      <c r="I52" s="19">
        <v>3152</v>
      </c>
    </row>
    <row r="53" spans="1:9" s="123" customFormat="1" ht="12" customHeight="1" x14ac:dyDescent="0.2">
      <c r="A53" s="240" t="s">
        <v>46</v>
      </c>
      <c r="B53" s="240"/>
      <c r="C53" s="19">
        <v>32794</v>
      </c>
      <c r="D53" s="19">
        <v>24772</v>
      </c>
      <c r="E53" s="19">
        <v>11854</v>
      </c>
      <c r="F53" s="19">
        <v>12918</v>
      </c>
      <c r="G53" s="19">
        <v>8022</v>
      </c>
      <c r="H53" s="19">
        <v>4168</v>
      </c>
      <c r="I53" s="19">
        <v>3854</v>
      </c>
    </row>
    <row r="54" spans="1:9" s="123" customFormat="1" ht="12" customHeight="1" x14ac:dyDescent="0.2">
      <c r="A54" s="242" t="s">
        <v>47</v>
      </c>
      <c r="B54" s="242"/>
      <c r="C54" s="25">
        <v>4161</v>
      </c>
      <c r="D54" s="25">
        <v>3673</v>
      </c>
      <c r="E54" s="25">
        <v>1781</v>
      </c>
      <c r="F54" s="25">
        <v>1892</v>
      </c>
      <c r="G54" s="25">
        <v>488</v>
      </c>
      <c r="H54" s="25">
        <v>250</v>
      </c>
      <c r="I54" s="25">
        <v>238</v>
      </c>
    </row>
    <row r="55" spans="1:9" s="123" customFormat="1" ht="12" customHeight="1" x14ac:dyDescent="0.2">
      <c r="A55" s="22"/>
      <c r="B55" s="226"/>
      <c r="C55" s="29"/>
      <c r="D55" s="29"/>
      <c r="E55" s="29"/>
      <c r="F55" s="29"/>
      <c r="G55" s="29"/>
      <c r="H55" s="29"/>
      <c r="I55" s="29"/>
    </row>
    <row r="56" spans="1:9" s="123" customFormat="1" ht="12" customHeight="1" x14ac:dyDescent="0.2">
      <c r="A56" s="246" t="s">
        <v>48</v>
      </c>
      <c r="B56" s="246"/>
      <c r="C56" s="14">
        <v>50352</v>
      </c>
      <c r="D56" s="14">
        <v>36881</v>
      </c>
      <c r="E56" s="14">
        <v>17541</v>
      </c>
      <c r="F56" s="14">
        <v>19340</v>
      </c>
      <c r="G56" s="14">
        <v>13471</v>
      </c>
      <c r="H56" s="14">
        <v>6972</v>
      </c>
      <c r="I56" s="14">
        <v>6499</v>
      </c>
    </row>
    <row r="57" spans="1:9" s="123" customFormat="1" ht="12" customHeight="1" x14ac:dyDescent="0.2">
      <c r="A57" s="240" t="s">
        <v>49</v>
      </c>
      <c r="B57" s="240"/>
      <c r="C57" s="19">
        <v>3335</v>
      </c>
      <c r="D57" s="19">
        <v>2387</v>
      </c>
      <c r="E57" s="19">
        <v>1131</v>
      </c>
      <c r="F57" s="19">
        <v>1256</v>
      </c>
      <c r="G57" s="19">
        <v>948</v>
      </c>
      <c r="H57" s="19">
        <v>497</v>
      </c>
      <c r="I57" s="19">
        <v>451</v>
      </c>
    </row>
    <row r="58" spans="1:9" s="123" customFormat="1" ht="12" customHeight="1" x14ac:dyDescent="0.2">
      <c r="A58" s="240" t="s">
        <v>51</v>
      </c>
      <c r="B58" s="240"/>
      <c r="C58" s="19">
        <v>1936</v>
      </c>
      <c r="D58" s="19">
        <v>1721</v>
      </c>
      <c r="E58" s="19">
        <v>823</v>
      </c>
      <c r="F58" s="19">
        <v>898</v>
      </c>
      <c r="G58" s="19">
        <v>215</v>
      </c>
      <c r="H58" s="19">
        <v>115</v>
      </c>
      <c r="I58" s="19">
        <v>100</v>
      </c>
    </row>
    <row r="59" spans="1:9" s="123" customFormat="1" ht="12" customHeight="1" x14ac:dyDescent="0.2">
      <c r="A59" s="240" t="s">
        <v>52</v>
      </c>
      <c r="B59" s="240"/>
      <c r="C59" s="19">
        <v>2225</v>
      </c>
      <c r="D59" s="19">
        <v>1952</v>
      </c>
      <c r="E59" s="19">
        <v>958</v>
      </c>
      <c r="F59" s="19">
        <v>994</v>
      </c>
      <c r="G59" s="19">
        <v>273</v>
      </c>
      <c r="H59" s="19">
        <v>135</v>
      </c>
      <c r="I59" s="19">
        <v>138</v>
      </c>
    </row>
    <row r="60" spans="1:9" s="123" customFormat="1" ht="12" customHeight="1" x14ac:dyDescent="0.2">
      <c r="A60" s="240" t="s">
        <v>53</v>
      </c>
      <c r="B60" s="240"/>
      <c r="C60" s="19">
        <v>7565</v>
      </c>
      <c r="D60" s="19">
        <v>4244</v>
      </c>
      <c r="E60" s="19">
        <v>1970</v>
      </c>
      <c r="F60" s="19">
        <v>2274</v>
      </c>
      <c r="G60" s="19">
        <v>3321</v>
      </c>
      <c r="H60" s="19">
        <v>1750</v>
      </c>
      <c r="I60" s="19">
        <v>1571</v>
      </c>
    </row>
    <row r="61" spans="1:9" s="123" customFormat="1" ht="12" customHeight="1" x14ac:dyDescent="0.2">
      <c r="A61" s="240" t="s">
        <v>54</v>
      </c>
      <c r="B61" s="240"/>
      <c r="C61" s="19">
        <v>2856</v>
      </c>
      <c r="D61" s="19">
        <v>2291</v>
      </c>
      <c r="E61" s="19">
        <v>1077</v>
      </c>
      <c r="F61" s="19">
        <v>1214</v>
      </c>
      <c r="G61" s="19">
        <v>565</v>
      </c>
      <c r="H61" s="19">
        <v>295</v>
      </c>
      <c r="I61" s="19">
        <v>270</v>
      </c>
    </row>
    <row r="62" spans="1:9" s="123" customFormat="1" ht="12" customHeight="1" x14ac:dyDescent="0.2">
      <c r="A62" s="240" t="s">
        <v>56</v>
      </c>
      <c r="B62" s="240"/>
      <c r="C62" s="19">
        <v>15068</v>
      </c>
      <c r="D62" s="19">
        <v>11310</v>
      </c>
      <c r="E62" s="19">
        <v>5400</v>
      </c>
      <c r="F62" s="19">
        <v>5910</v>
      </c>
      <c r="G62" s="19">
        <v>3758</v>
      </c>
      <c r="H62" s="19">
        <v>1876</v>
      </c>
      <c r="I62" s="19">
        <v>1882</v>
      </c>
    </row>
    <row r="63" spans="1:9" s="123" customFormat="1" ht="12" customHeight="1" x14ac:dyDescent="0.2">
      <c r="A63" s="240" t="s">
        <v>58</v>
      </c>
      <c r="B63" s="240"/>
      <c r="C63" s="19">
        <v>4419</v>
      </c>
      <c r="D63" s="19">
        <v>3211</v>
      </c>
      <c r="E63" s="19">
        <v>1491</v>
      </c>
      <c r="F63" s="19">
        <v>1720</v>
      </c>
      <c r="G63" s="19">
        <v>1208</v>
      </c>
      <c r="H63" s="19">
        <v>599</v>
      </c>
      <c r="I63" s="19">
        <v>609</v>
      </c>
    </row>
    <row r="64" spans="1:9" s="123" customFormat="1" ht="12" customHeight="1" x14ac:dyDescent="0.2">
      <c r="A64" s="240" t="s">
        <v>59</v>
      </c>
      <c r="B64" s="240"/>
      <c r="C64" s="19">
        <v>2344</v>
      </c>
      <c r="D64" s="19">
        <v>1866</v>
      </c>
      <c r="E64" s="19">
        <v>884</v>
      </c>
      <c r="F64" s="19">
        <v>982</v>
      </c>
      <c r="G64" s="19">
        <v>478</v>
      </c>
      <c r="H64" s="19">
        <v>258</v>
      </c>
      <c r="I64" s="19">
        <v>220</v>
      </c>
    </row>
    <row r="65" spans="1:9" s="123" customFormat="1" ht="12" customHeight="1" x14ac:dyDescent="0.2">
      <c r="A65" s="240" t="s">
        <v>60</v>
      </c>
      <c r="B65" s="240"/>
      <c r="C65" s="19">
        <v>2656</v>
      </c>
      <c r="D65" s="19">
        <v>2158</v>
      </c>
      <c r="E65" s="19">
        <v>1047</v>
      </c>
      <c r="F65" s="19">
        <v>1111</v>
      </c>
      <c r="G65" s="19">
        <v>498</v>
      </c>
      <c r="H65" s="19">
        <v>268</v>
      </c>
      <c r="I65" s="19">
        <v>230</v>
      </c>
    </row>
    <row r="66" spans="1:9" s="123" customFormat="1" ht="12" customHeight="1" x14ac:dyDescent="0.2">
      <c r="A66" s="240" t="s">
        <v>61</v>
      </c>
      <c r="B66" s="240"/>
      <c r="C66" s="19">
        <v>4485</v>
      </c>
      <c r="D66" s="19">
        <v>3377</v>
      </c>
      <c r="E66" s="19">
        <v>1645</v>
      </c>
      <c r="F66" s="19">
        <v>1732</v>
      </c>
      <c r="G66" s="19">
        <v>1108</v>
      </c>
      <c r="H66" s="19">
        <v>601</v>
      </c>
      <c r="I66" s="19">
        <v>507</v>
      </c>
    </row>
    <row r="67" spans="1:9" s="123" customFormat="1" ht="12" customHeight="1" x14ac:dyDescent="0.2">
      <c r="A67" s="242" t="s">
        <v>62</v>
      </c>
      <c r="B67" s="242"/>
      <c r="C67" s="25">
        <v>3463</v>
      </c>
      <c r="D67" s="25">
        <v>2364</v>
      </c>
      <c r="E67" s="25">
        <v>1115</v>
      </c>
      <c r="F67" s="25">
        <v>1249</v>
      </c>
      <c r="G67" s="25">
        <v>1099</v>
      </c>
      <c r="H67" s="25">
        <v>578</v>
      </c>
      <c r="I67" s="25">
        <v>521</v>
      </c>
    </row>
    <row r="68" spans="1:9" s="123" customFormat="1" ht="1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s="123" customFormat="1" ht="12" customHeight="1" x14ac:dyDescent="0.2">
      <c r="A69" s="243" t="s">
        <v>63</v>
      </c>
      <c r="B69" s="243"/>
      <c r="C69" s="16">
        <v>154448</v>
      </c>
      <c r="D69" s="16">
        <v>103341</v>
      </c>
      <c r="E69" s="16">
        <v>48796</v>
      </c>
      <c r="F69" s="16">
        <v>54545</v>
      </c>
      <c r="G69" s="16">
        <v>51107</v>
      </c>
      <c r="H69" s="16">
        <v>26119</v>
      </c>
      <c r="I69" s="16">
        <v>24988</v>
      </c>
    </row>
    <row r="70" spans="1:9" s="123" customFormat="1" ht="12" customHeight="1" x14ac:dyDescent="0.2">
      <c r="A70" s="240" t="s">
        <v>64</v>
      </c>
      <c r="B70" s="240"/>
      <c r="C70" s="19">
        <v>4536</v>
      </c>
      <c r="D70" s="19">
        <v>2990</v>
      </c>
      <c r="E70" s="19">
        <v>1355</v>
      </c>
      <c r="F70" s="19">
        <v>1635</v>
      </c>
      <c r="G70" s="19">
        <v>1546</v>
      </c>
      <c r="H70" s="19">
        <v>790</v>
      </c>
      <c r="I70" s="19">
        <v>756</v>
      </c>
    </row>
    <row r="71" spans="1:9" s="123" customFormat="1" ht="12" customHeight="1" x14ac:dyDescent="0.2">
      <c r="A71" s="240" t="s">
        <v>65</v>
      </c>
      <c r="B71" s="240"/>
      <c r="C71" s="19">
        <v>1386</v>
      </c>
      <c r="D71" s="19">
        <v>1239</v>
      </c>
      <c r="E71" s="19">
        <v>595</v>
      </c>
      <c r="F71" s="19">
        <v>644</v>
      </c>
      <c r="G71" s="19">
        <v>147</v>
      </c>
      <c r="H71" s="19">
        <v>75</v>
      </c>
      <c r="I71" s="19">
        <v>72</v>
      </c>
    </row>
    <row r="72" spans="1:9" s="123" customFormat="1" ht="12" customHeight="1" x14ac:dyDescent="0.2">
      <c r="A72" s="240" t="s">
        <v>66</v>
      </c>
      <c r="B72" s="240"/>
      <c r="C72" s="19">
        <v>350</v>
      </c>
      <c r="D72" s="19">
        <v>304</v>
      </c>
      <c r="E72" s="19">
        <v>147</v>
      </c>
      <c r="F72" s="19">
        <v>157</v>
      </c>
      <c r="G72" s="19">
        <v>46</v>
      </c>
      <c r="H72" s="19">
        <v>27</v>
      </c>
      <c r="I72" s="19">
        <v>19</v>
      </c>
    </row>
    <row r="73" spans="1:9" s="123" customFormat="1" ht="12" customHeight="1" x14ac:dyDescent="0.2">
      <c r="A73" s="240" t="s">
        <v>67</v>
      </c>
      <c r="B73" s="240"/>
      <c r="C73" s="19">
        <v>955</v>
      </c>
      <c r="D73" s="19">
        <v>843</v>
      </c>
      <c r="E73" s="19">
        <v>393</v>
      </c>
      <c r="F73" s="19">
        <v>450</v>
      </c>
      <c r="G73" s="19">
        <v>112</v>
      </c>
      <c r="H73" s="19">
        <v>65</v>
      </c>
      <c r="I73" s="19">
        <v>47</v>
      </c>
    </row>
    <row r="74" spans="1:9" s="123" customFormat="1" ht="12" customHeight="1" x14ac:dyDescent="0.2">
      <c r="A74" s="240" t="s">
        <v>68</v>
      </c>
      <c r="B74" s="240"/>
      <c r="C74" s="19">
        <v>315</v>
      </c>
      <c r="D74" s="19">
        <v>267</v>
      </c>
      <c r="E74" s="19">
        <v>116</v>
      </c>
      <c r="F74" s="19">
        <v>151</v>
      </c>
      <c r="G74" s="19">
        <v>48</v>
      </c>
      <c r="H74" s="19">
        <v>31</v>
      </c>
      <c r="I74" s="19">
        <v>17</v>
      </c>
    </row>
    <row r="75" spans="1:9" s="123" customFormat="1" ht="12" customHeight="1" x14ac:dyDescent="0.2">
      <c r="A75" s="240" t="s">
        <v>69</v>
      </c>
      <c r="B75" s="240"/>
      <c r="C75" s="19">
        <v>1496</v>
      </c>
      <c r="D75" s="19">
        <v>1253</v>
      </c>
      <c r="E75" s="19">
        <v>598</v>
      </c>
      <c r="F75" s="19">
        <v>655</v>
      </c>
      <c r="G75" s="19">
        <v>243</v>
      </c>
      <c r="H75" s="19">
        <v>122</v>
      </c>
      <c r="I75" s="19">
        <v>121</v>
      </c>
    </row>
    <row r="76" spans="1:9" s="123" customFormat="1" ht="12" customHeight="1" x14ac:dyDescent="0.2">
      <c r="A76" s="240" t="s">
        <v>70</v>
      </c>
      <c r="B76" s="240"/>
      <c r="C76" s="19">
        <v>617</v>
      </c>
      <c r="D76" s="19">
        <v>531</v>
      </c>
      <c r="E76" s="19">
        <v>264</v>
      </c>
      <c r="F76" s="19">
        <v>267</v>
      </c>
      <c r="G76" s="19">
        <v>86</v>
      </c>
      <c r="H76" s="19">
        <v>48</v>
      </c>
      <c r="I76" s="19">
        <v>38</v>
      </c>
    </row>
    <row r="77" spans="1:9" s="123" customFormat="1" ht="12" customHeight="1" x14ac:dyDescent="0.2">
      <c r="A77" s="240" t="s">
        <v>71</v>
      </c>
      <c r="B77" s="240"/>
      <c r="C77" s="19">
        <v>2791</v>
      </c>
      <c r="D77" s="19">
        <v>2182</v>
      </c>
      <c r="E77" s="19">
        <v>1029</v>
      </c>
      <c r="F77" s="19">
        <v>1153</v>
      </c>
      <c r="G77" s="19">
        <v>609</v>
      </c>
      <c r="H77" s="19">
        <v>348</v>
      </c>
      <c r="I77" s="19">
        <v>261</v>
      </c>
    </row>
    <row r="78" spans="1:9" s="123" customFormat="1" ht="12" customHeight="1" x14ac:dyDescent="0.2">
      <c r="A78" s="240" t="s">
        <v>73</v>
      </c>
      <c r="B78" s="240"/>
      <c r="C78" s="19">
        <v>955</v>
      </c>
      <c r="D78" s="19">
        <v>509</v>
      </c>
      <c r="E78" s="19">
        <v>239</v>
      </c>
      <c r="F78" s="19">
        <v>270</v>
      </c>
      <c r="G78" s="19">
        <v>446</v>
      </c>
      <c r="H78" s="19">
        <v>244</v>
      </c>
      <c r="I78" s="19">
        <v>202</v>
      </c>
    </row>
    <row r="79" spans="1:9" s="123" customFormat="1" ht="12" customHeight="1" x14ac:dyDescent="0.2">
      <c r="A79" s="240" t="s">
        <v>75</v>
      </c>
      <c r="B79" s="240"/>
      <c r="C79" s="19">
        <v>474</v>
      </c>
      <c r="D79" s="19">
        <v>341</v>
      </c>
      <c r="E79" s="19">
        <v>168</v>
      </c>
      <c r="F79" s="19">
        <v>173</v>
      </c>
      <c r="G79" s="19">
        <v>133</v>
      </c>
      <c r="H79" s="19">
        <v>77</v>
      </c>
      <c r="I79" s="19">
        <v>56</v>
      </c>
    </row>
    <row r="80" spans="1:9" s="123" customFormat="1" ht="12" customHeight="1" x14ac:dyDescent="0.2">
      <c r="A80" s="240" t="s">
        <v>76</v>
      </c>
      <c r="B80" s="240"/>
      <c r="C80" s="19">
        <v>793</v>
      </c>
      <c r="D80" s="19">
        <v>650</v>
      </c>
      <c r="E80" s="19">
        <v>310</v>
      </c>
      <c r="F80" s="19">
        <v>340</v>
      </c>
      <c r="G80" s="19">
        <v>143</v>
      </c>
      <c r="H80" s="19">
        <v>76</v>
      </c>
      <c r="I80" s="19">
        <v>67</v>
      </c>
    </row>
    <row r="81" spans="1:9" s="123" customFormat="1" ht="12" customHeight="1" x14ac:dyDescent="0.2">
      <c r="A81" s="240" t="s">
        <v>77</v>
      </c>
      <c r="B81" s="240"/>
      <c r="C81" s="19">
        <v>1580</v>
      </c>
      <c r="D81" s="19">
        <v>1129</v>
      </c>
      <c r="E81" s="19">
        <v>545</v>
      </c>
      <c r="F81" s="19">
        <v>584</v>
      </c>
      <c r="G81" s="19">
        <v>451</v>
      </c>
      <c r="H81" s="19">
        <v>252</v>
      </c>
      <c r="I81" s="19">
        <v>199</v>
      </c>
    </row>
    <row r="82" spans="1:9" s="123" customFormat="1" ht="12" customHeight="1" x14ac:dyDescent="0.2">
      <c r="A82" s="240" t="s">
        <v>80</v>
      </c>
      <c r="B82" s="240"/>
      <c r="C82" s="19">
        <v>2396</v>
      </c>
      <c r="D82" s="19">
        <v>1709</v>
      </c>
      <c r="E82" s="19">
        <v>813</v>
      </c>
      <c r="F82" s="19">
        <v>896</v>
      </c>
      <c r="G82" s="19">
        <v>687</v>
      </c>
      <c r="H82" s="19">
        <v>360</v>
      </c>
      <c r="I82" s="19">
        <v>327</v>
      </c>
    </row>
    <row r="83" spans="1:9" s="123" customFormat="1" ht="12" customHeight="1" x14ac:dyDescent="0.2">
      <c r="A83" s="240" t="s">
        <v>81</v>
      </c>
      <c r="B83" s="240"/>
      <c r="C83" s="19">
        <v>6760</v>
      </c>
      <c r="D83" s="19">
        <v>5960</v>
      </c>
      <c r="E83" s="19">
        <v>2906</v>
      </c>
      <c r="F83" s="19">
        <v>3054</v>
      </c>
      <c r="G83" s="19">
        <v>800</v>
      </c>
      <c r="H83" s="19">
        <v>415</v>
      </c>
      <c r="I83" s="19">
        <v>385</v>
      </c>
    </row>
    <row r="84" spans="1:9" s="123" customFormat="1" ht="12" customHeight="1" x14ac:dyDescent="0.2">
      <c r="A84" s="240" t="s">
        <v>84</v>
      </c>
      <c r="B84" s="240"/>
      <c r="C84" s="19">
        <v>4363</v>
      </c>
      <c r="D84" s="19">
        <v>3042</v>
      </c>
      <c r="E84" s="19">
        <v>1366</v>
      </c>
      <c r="F84" s="19">
        <v>1676</v>
      </c>
      <c r="G84" s="19">
        <v>1321</v>
      </c>
      <c r="H84" s="19">
        <v>668</v>
      </c>
      <c r="I84" s="19">
        <v>653</v>
      </c>
    </row>
    <row r="85" spans="1:9" s="123" customFormat="1" ht="12" customHeight="1" x14ac:dyDescent="0.2">
      <c r="A85" s="240" t="s">
        <v>87</v>
      </c>
      <c r="B85" s="240"/>
      <c r="C85" s="19">
        <v>4893</v>
      </c>
      <c r="D85" s="19">
        <v>3118</v>
      </c>
      <c r="E85" s="19">
        <v>1496</v>
      </c>
      <c r="F85" s="19">
        <v>1622</v>
      </c>
      <c r="G85" s="19">
        <v>1775</v>
      </c>
      <c r="H85" s="19">
        <v>876</v>
      </c>
      <c r="I85" s="19">
        <v>899</v>
      </c>
    </row>
    <row r="86" spans="1:9" s="123" customFormat="1" ht="12" customHeight="1" x14ac:dyDescent="0.2">
      <c r="A86" s="240" t="s">
        <v>88</v>
      </c>
      <c r="B86" s="240"/>
      <c r="C86" s="19">
        <v>2183</v>
      </c>
      <c r="D86" s="19">
        <v>1902</v>
      </c>
      <c r="E86" s="19">
        <v>909</v>
      </c>
      <c r="F86" s="19">
        <v>993</v>
      </c>
      <c r="G86" s="19">
        <v>281</v>
      </c>
      <c r="H86" s="19">
        <v>151</v>
      </c>
      <c r="I86" s="19">
        <v>130</v>
      </c>
    </row>
    <row r="87" spans="1:9" s="123" customFormat="1" ht="12" customHeight="1" x14ac:dyDescent="0.2">
      <c r="A87" s="240" t="s">
        <v>90</v>
      </c>
      <c r="B87" s="240"/>
      <c r="C87" s="19">
        <v>1489</v>
      </c>
      <c r="D87" s="19">
        <v>1198</v>
      </c>
      <c r="E87" s="19">
        <v>576</v>
      </c>
      <c r="F87" s="19">
        <v>622</v>
      </c>
      <c r="G87" s="19">
        <v>291</v>
      </c>
      <c r="H87" s="19">
        <v>133</v>
      </c>
      <c r="I87" s="19">
        <v>158</v>
      </c>
    </row>
    <row r="88" spans="1:9" s="123" customFormat="1" ht="12" customHeight="1" x14ac:dyDescent="0.2">
      <c r="A88" s="240" t="s">
        <v>91</v>
      </c>
      <c r="B88" s="240"/>
      <c r="C88" s="19">
        <v>594</v>
      </c>
      <c r="D88" s="19">
        <v>493</v>
      </c>
      <c r="E88" s="19">
        <v>241</v>
      </c>
      <c r="F88" s="19">
        <v>252</v>
      </c>
      <c r="G88" s="19">
        <v>101</v>
      </c>
      <c r="H88" s="19">
        <v>52</v>
      </c>
      <c r="I88" s="19">
        <v>49</v>
      </c>
    </row>
    <row r="89" spans="1:9" s="123" customFormat="1" ht="12" customHeight="1" x14ac:dyDescent="0.2">
      <c r="A89" s="240" t="s">
        <v>92</v>
      </c>
      <c r="B89" s="240"/>
      <c r="C89" s="19">
        <v>455</v>
      </c>
      <c r="D89" s="19">
        <v>314</v>
      </c>
      <c r="E89" s="19">
        <v>163</v>
      </c>
      <c r="F89" s="19">
        <v>151</v>
      </c>
      <c r="G89" s="19">
        <v>141</v>
      </c>
      <c r="H89" s="19">
        <v>67</v>
      </c>
      <c r="I89" s="19">
        <v>74</v>
      </c>
    </row>
    <row r="90" spans="1:9" s="123" customFormat="1" ht="12" customHeight="1" x14ac:dyDescent="0.2">
      <c r="A90" s="240" t="s">
        <v>93</v>
      </c>
      <c r="B90" s="240"/>
      <c r="C90" s="19">
        <v>1365</v>
      </c>
      <c r="D90" s="19">
        <v>1051</v>
      </c>
      <c r="E90" s="19">
        <v>500</v>
      </c>
      <c r="F90" s="19">
        <v>551</v>
      </c>
      <c r="G90" s="19">
        <v>314</v>
      </c>
      <c r="H90" s="19">
        <v>165</v>
      </c>
      <c r="I90" s="19">
        <v>149</v>
      </c>
    </row>
    <row r="91" spans="1:9" s="123" customFormat="1" ht="12" customHeight="1" x14ac:dyDescent="0.2">
      <c r="A91" s="240" t="s">
        <v>94</v>
      </c>
      <c r="B91" s="240"/>
      <c r="C91" s="19">
        <v>1766</v>
      </c>
      <c r="D91" s="19">
        <v>1141</v>
      </c>
      <c r="E91" s="19">
        <v>537</v>
      </c>
      <c r="F91" s="19">
        <v>604</v>
      </c>
      <c r="G91" s="19">
        <v>625</v>
      </c>
      <c r="H91" s="19">
        <v>320</v>
      </c>
      <c r="I91" s="19">
        <v>305</v>
      </c>
    </row>
    <row r="92" spans="1:9" s="123" customFormat="1" ht="12" customHeight="1" x14ac:dyDescent="0.2">
      <c r="A92" s="240" t="s">
        <v>95</v>
      </c>
      <c r="B92" s="240"/>
      <c r="C92" s="19">
        <v>63495</v>
      </c>
      <c r="D92" s="19">
        <v>38114</v>
      </c>
      <c r="E92" s="19">
        <v>17828</v>
      </c>
      <c r="F92" s="19">
        <v>20286</v>
      </c>
      <c r="G92" s="19">
        <v>25381</v>
      </c>
      <c r="H92" s="19">
        <v>12801</v>
      </c>
      <c r="I92" s="19">
        <v>12580</v>
      </c>
    </row>
    <row r="93" spans="1:9" s="123" customFormat="1" ht="12" customHeight="1" x14ac:dyDescent="0.2">
      <c r="A93" s="240" t="s">
        <v>96</v>
      </c>
      <c r="B93" s="240"/>
      <c r="C93" s="19">
        <v>1621</v>
      </c>
      <c r="D93" s="19">
        <v>1231</v>
      </c>
      <c r="E93" s="19">
        <v>569</v>
      </c>
      <c r="F93" s="19">
        <v>662</v>
      </c>
      <c r="G93" s="19">
        <v>390</v>
      </c>
      <c r="H93" s="19">
        <v>195</v>
      </c>
      <c r="I93" s="19">
        <v>195</v>
      </c>
    </row>
    <row r="94" spans="1:9" s="123" customFormat="1" ht="12" customHeight="1" x14ac:dyDescent="0.2">
      <c r="A94" s="240" t="s">
        <v>97</v>
      </c>
      <c r="B94" s="240"/>
      <c r="C94" s="19">
        <v>1340</v>
      </c>
      <c r="D94" s="19">
        <v>1052</v>
      </c>
      <c r="E94" s="19">
        <v>505</v>
      </c>
      <c r="F94" s="19">
        <v>547</v>
      </c>
      <c r="G94" s="19">
        <v>288</v>
      </c>
      <c r="H94" s="19">
        <v>160</v>
      </c>
      <c r="I94" s="19">
        <v>128</v>
      </c>
    </row>
    <row r="95" spans="1:9" s="123" customFormat="1" ht="12" customHeight="1" x14ac:dyDescent="0.2">
      <c r="A95" s="240" t="s">
        <v>99</v>
      </c>
      <c r="B95" s="240"/>
      <c r="C95" s="19">
        <v>6676</v>
      </c>
      <c r="D95" s="19">
        <v>3688</v>
      </c>
      <c r="E95" s="19">
        <v>1665</v>
      </c>
      <c r="F95" s="19">
        <v>2023</v>
      </c>
      <c r="G95" s="19">
        <v>2988</v>
      </c>
      <c r="H95" s="19">
        <v>1474</v>
      </c>
      <c r="I95" s="19">
        <v>1514</v>
      </c>
    </row>
    <row r="96" spans="1:9" s="123" customFormat="1" ht="12" customHeight="1" x14ac:dyDescent="0.2">
      <c r="A96" s="240" t="s">
        <v>101</v>
      </c>
      <c r="B96" s="240"/>
      <c r="C96" s="19">
        <v>1783</v>
      </c>
      <c r="D96" s="19">
        <v>1116</v>
      </c>
      <c r="E96" s="19">
        <v>541</v>
      </c>
      <c r="F96" s="19">
        <v>575</v>
      </c>
      <c r="G96" s="19">
        <v>667</v>
      </c>
      <c r="H96" s="19">
        <v>337</v>
      </c>
      <c r="I96" s="19">
        <v>330</v>
      </c>
    </row>
    <row r="97" spans="1:9" s="123" customFormat="1" ht="12" customHeight="1" x14ac:dyDescent="0.2">
      <c r="A97" s="240" t="s">
        <v>102</v>
      </c>
      <c r="B97" s="240"/>
      <c r="C97" s="19">
        <v>1368</v>
      </c>
      <c r="D97" s="19">
        <v>1164</v>
      </c>
      <c r="E97" s="19">
        <v>583</v>
      </c>
      <c r="F97" s="19">
        <v>581</v>
      </c>
      <c r="G97" s="19">
        <v>204</v>
      </c>
      <c r="H97" s="19">
        <v>102</v>
      </c>
      <c r="I97" s="19">
        <v>102</v>
      </c>
    </row>
    <row r="98" spans="1:9" s="123" customFormat="1" ht="12" customHeight="1" x14ac:dyDescent="0.2">
      <c r="A98" s="240" t="s">
        <v>103</v>
      </c>
      <c r="B98" s="240"/>
      <c r="C98" s="19">
        <v>301</v>
      </c>
      <c r="D98" s="19">
        <v>256</v>
      </c>
      <c r="E98" s="19">
        <v>126</v>
      </c>
      <c r="F98" s="19">
        <v>130</v>
      </c>
      <c r="G98" s="19">
        <v>45</v>
      </c>
      <c r="H98" s="19">
        <v>24</v>
      </c>
      <c r="I98" s="19">
        <v>21</v>
      </c>
    </row>
    <row r="99" spans="1:9" s="123" customFormat="1" ht="12" customHeight="1" x14ac:dyDescent="0.2">
      <c r="A99" s="240" t="s">
        <v>338</v>
      </c>
      <c r="B99" s="240"/>
      <c r="C99" s="19">
        <v>4683</v>
      </c>
      <c r="D99" s="19">
        <v>3799</v>
      </c>
      <c r="E99" s="19">
        <v>1871</v>
      </c>
      <c r="F99" s="19">
        <v>1928</v>
      </c>
      <c r="G99" s="19">
        <v>884</v>
      </c>
      <c r="H99" s="19">
        <v>485</v>
      </c>
      <c r="I99" s="19">
        <v>399</v>
      </c>
    </row>
    <row r="100" spans="1:9" s="123" customFormat="1" ht="12" customHeight="1" x14ac:dyDescent="0.2">
      <c r="A100" s="240" t="s">
        <v>105</v>
      </c>
      <c r="B100" s="240"/>
      <c r="C100" s="19">
        <v>707</v>
      </c>
      <c r="D100" s="19">
        <v>413</v>
      </c>
      <c r="E100" s="19">
        <v>199</v>
      </c>
      <c r="F100" s="19">
        <v>214</v>
      </c>
      <c r="G100" s="19">
        <v>294</v>
      </c>
      <c r="H100" s="19">
        <v>162</v>
      </c>
      <c r="I100" s="19">
        <v>132</v>
      </c>
    </row>
    <row r="101" spans="1:9" s="123" customFormat="1" ht="12" customHeight="1" x14ac:dyDescent="0.2">
      <c r="A101" s="240" t="s">
        <v>106</v>
      </c>
      <c r="B101" s="240"/>
      <c r="C101" s="19">
        <v>800</v>
      </c>
      <c r="D101" s="19">
        <v>629</v>
      </c>
      <c r="E101" s="19">
        <v>277</v>
      </c>
      <c r="F101" s="19">
        <v>352</v>
      </c>
      <c r="G101" s="19">
        <v>171</v>
      </c>
      <c r="H101" s="19">
        <v>94</v>
      </c>
      <c r="I101" s="19">
        <v>77</v>
      </c>
    </row>
    <row r="102" spans="1:9" s="123" customFormat="1" ht="12" customHeight="1" x14ac:dyDescent="0.2">
      <c r="A102" s="240" t="s">
        <v>107</v>
      </c>
      <c r="B102" s="240"/>
      <c r="C102" s="19">
        <v>317</v>
      </c>
      <c r="D102" s="19">
        <v>262</v>
      </c>
      <c r="E102" s="19">
        <v>127</v>
      </c>
      <c r="F102" s="19">
        <v>135</v>
      </c>
      <c r="G102" s="19">
        <v>55</v>
      </c>
      <c r="H102" s="19">
        <v>27</v>
      </c>
      <c r="I102" s="19">
        <v>28</v>
      </c>
    </row>
    <row r="103" spans="1:9" s="123" customFormat="1" ht="12" customHeight="1" x14ac:dyDescent="0.2">
      <c r="A103" s="240" t="s">
        <v>108</v>
      </c>
      <c r="B103" s="240"/>
      <c r="C103" s="19">
        <v>835</v>
      </c>
      <c r="D103" s="19">
        <v>726</v>
      </c>
      <c r="E103" s="19">
        <v>345</v>
      </c>
      <c r="F103" s="19">
        <v>381</v>
      </c>
      <c r="G103" s="19">
        <v>109</v>
      </c>
      <c r="H103" s="19">
        <v>58</v>
      </c>
      <c r="I103" s="19">
        <v>51</v>
      </c>
    </row>
    <row r="104" spans="1:9" s="123" customFormat="1" ht="12" customHeight="1" x14ac:dyDescent="0.2">
      <c r="A104" s="240" t="s">
        <v>109</v>
      </c>
      <c r="B104" s="240"/>
      <c r="C104" s="19">
        <v>1529</v>
      </c>
      <c r="D104" s="19">
        <v>1256</v>
      </c>
      <c r="E104" s="19">
        <v>593</v>
      </c>
      <c r="F104" s="19">
        <v>663</v>
      </c>
      <c r="G104" s="19">
        <v>273</v>
      </c>
      <c r="H104" s="19">
        <v>128</v>
      </c>
      <c r="I104" s="19">
        <v>145</v>
      </c>
    </row>
    <row r="105" spans="1:9" s="123" customFormat="1" ht="12" customHeight="1" x14ac:dyDescent="0.2">
      <c r="A105" s="240" t="s">
        <v>110</v>
      </c>
      <c r="B105" s="240"/>
      <c r="C105" s="19">
        <v>4832</v>
      </c>
      <c r="D105" s="19">
        <v>1861</v>
      </c>
      <c r="E105" s="19">
        <v>895</v>
      </c>
      <c r="F105" s="19">
        <v>966</v>
      </c>
      <c r="G105" s="19">
        <v>2971</v>
      </c>
      <c r="H105" s="19">
        <v>1621</v>
      </c>
      <c r="I105" s="19">
        <v>1350</v>
      </c>
    </row>
    <row r="106" spans="1:9" s="123" customFormat="1" ht="12" customHeight="1" x14ac:dyDescent="0.2">
      <c r="A106" s="240" t="s">
        <v>111</v>
      </c>
      <c r="B106" s="240"/>
      <c r="C106" s="19">
        <v>1926</v>
      </c>
      <c r="D106" s="19">
        <v>1610</v>
      </c>
      <c r="E106" s="19">
        <v>787</v>
      </c>
      <c r="F106" s="19">
        <v>823</v>
      </c>
      <c r="G106" s="19">
        <v>316</v>
      </c>
      <c r="H106" s="19">
        <v>158</v>
      </c>
      <c r="I106" s="19">
        <v>158</v>
      </c>
    </row>
    <row r="107" spans="1:9" s="123" customFormat="1" ht="12" customHeight="1" x14ac:dyDescent="0.2">
      <c r="A107" s="240" t="s">
        <v>113</v>
      </c>
      <c r="B107" s="240"/>
      <c r="C107" s="19">
        <v>1679</v>
      </c>
      <c r="D107" s="19">
        <v>1235</v>
      </c>
      <c r="E107" s="19">
        <v>589</v>
      </c>
      <c r="F107" s="19">
        <v>646</v>
      </c>
      <c r="G107" s="19">
        <v>444</v>
      </c>
      <c r="H107" s="19">
        <v>224</v>
      </c>
      <c r="I107" s="19">
        <v>220</v>
      </c>
    </row>
    <row r="108" spans="1:9" s="123" customFormat="1" ht="12" customHeight="1" x14ac:dyDescent="0.2">
      <c r="A108" s="240" t="s">
        <v>114</v>
      </c>
      <c r="B108" s="240"/>
      <c r="C108" s="19">
        <v>1358</v>
      </c>
      <c r="D108" s="19">
        <v>1061</v>
      </c>
      <c r="E108" s="19">
        <v>494</v>
      </c>
      <c r="F108" s="19">
        <v>567</v>
      </c>
      <c r="G108" s="19">
        <v>297</v>
      </c>
      <c r="H108" s="19">
        <v>155</v>
      </c>
      <c r="I108" s="19">
        <v>142</v>
      </c>
    </row>
    <row r="109" spans="1:9" s="123" customFormat="1" ht="12" customHeight="1" x14ac:dyDescent="0.2">
      <c r="A109" s="240" t="s">
        <v>117</v>
      </c>
      <c r="B109" s="240"/>
      <c r="C109" s="19">
        <v>2245</v>
      </c>
      <c r="D109" s="19">
        <v>1516</v>
      </c>
      <c r="E109" s="19">
        <v>710</v>
      </c>
      <c r="F109" s="19">
        <v>806</v>
      </c>
      <c r="G109" s="19">
        <v>729</v>
      </c>
      <c r="H109" s="19">
        <v>343</v>
      </c>
      <c r="I109" s="19">
        <v>386</v>
      </c>
    </row>
    <row r="110" spans="1:9" s="123" customFormat="1" ht="12" customHeight="1" x14ac:dyDescent="0.2">
      <c r="A110" s="240" t="s">
        <v>121</v>
      </c>
      <c r="B110" s="240"/>
      <c r="C110" s="19">
        <v>2139</v>
      </c>
      <c r="D110" s="19">
        <v>1329</v>
      </c>
      <c r="E110" s="19">
        <v>598</v>
      </c>
      <c r="F110" s="19">
        <v>731</v>
      </c>
      <c r="G110" s="19">
        <v>810</v>
      </c>
      <c r="H110" s="19">
        <v>374</v>
      </c>
      <c r="I110" s="19">
        <v>436</v>
      </c>
    </row>
    <row r="111" spans="1:9" s="123" customFormat="1" ht="12" customHeight="1" x14ac:dyDescent="0.2">
      <c r="A111" s="240" t="s">
        <v>122</v>
      </c>
      <c r="B111" s="240"/>
      <c r="C111" s="19">
        <v>3089</v>
      </c>
      <c r="D111" s="19">
        <v>2270</v>
      </c>
      <c r="E111" s="19">
        <v>1082</v>
      </c>
      <c r="F111" s="19">
        <v>1188</v>
      </c>
      <c r="G111" s="19">
        <v>819</v>
      </c>
      <c r="H111" s="19">
        <v>432</v>
      </c>
      <c r="I111" s="19">
        <v>387</v>
      </c>
    </row>
    <row r="112" spans="1:9" s="123" customFormat="1" ht="12" customHeight="1" x14ac:dyDescent="0.2">
      <c r="A112" s="240" t="s">
        <v>392</v>
      </c>
      <c r="B112" s="245"/>
      <c r="C112" s="19">
        <v>3129</v>
      </c>
      <c r="D112" s="19">
        <v>2354</v>
      </c>
      <c r="E112" s="19">
        <v>1107</v>
      </c>
      <c r="F112" s="19">
        <v>1247</v>
      </c>
      <c r="G112" s="19">
        <v>775</v>
      </c>
      <c r="H112" s="19">
        <v>414</v>
      </c>
      <c r="I112" s="19">
        <v>361</v>
      </c>
    </row>
    <row r="113" spans="1:9" s="123" customFormat="1" ht="12" customHeight="1" x14ac:dyDescent="0.2">
      <c r="A113" s="240" t="s">
        <v>396</v>
      </c>
      <c r="B113" s="245"/>
      <c r="C113" s="19">
        <v>3001</v>
      </c>
      <c r="D113" s="19">
        <v>2077</v>
      </c>
      <c r="E113" s="19">
        <v>1001</v>
      </c>
      <c r="F113" s="19">
        <v>1076</v>
      </c>
      <c r="G113" s="19">
        <v>924</v>
      </c>
      <c r="H113" s="19">
        <v>484</v>
      </c>
      <c r="I113" s="19">
        <v>440</v>
      </c>
    </row>
    <row r="114" spans="1:9" s="123" customFormat="1" ht="12" customHeight="1" x14ac:dyDescent="0.2">
      <c r="A114" s="240" t="s">
        <v>124</v>
      </c>
      <c r="B114" s="240"/>
      <c r="C114" s="19">
        <v>631</v>
      </c>
      <c r="D114" s="19">
        <v>499</v>
      </c>
      <c r="E114" s="19">
        <v>245</v>
      </c>
      <c r="F114" s="19">
        <v>254</v>
      </c>
      <c r="G114" s="19">
        <v>132</v>
      </c>
      <c r="H114" s="19">
        <v>61</v>
      </c>
      <c r="I114" s="19">
        <v>71</v>
      </c>
    </row>
    <row r="115" spans="1:9" s="123" customFormat="1" ht="12" customHeight="1" x14ac:dyDescent="0.2">
      <c r="A115" s="240" t="s">
        <v>125</v>
      </c>
      <c r="B115" s="240"/>
      <c r="C115" s="19">
        <v>2045</v>
      </c>
      <c r="D115" s="19">
        <v>1436</v>
      </c>
      <c r="E115" s="19">
        <v>673</v>
      </c>
      <c r="F115" s="19">
        <v>763</v>
      </c>
      <c r="G115" s="19">
        <v>609</v>
      </c>
      <c r="H115" s="19">
        <v>345</v>
      </c>
      <c r="I115" s="19">
        <v>264</v>
      </c>
    </row>
    <row r="116" spans="1:9" s="123" customFormat="1" ht="12" customHeight="1" x14ac:dyDescent="0.2">
      <c r="A116" s="244" t="s">
        <v>126</v>
      </c>
      <c r="B116" s="244"/>
      <c r="C116" s="25">
        <v>407</v>
      </c>
      <c r="D116" s="25">
        <v>221</v>
      </c>
      <c r="E116" s="25">
        <v>120</v>
      </c>
      <c r="F116" s="25">
        <v>101</v>
      </c>
      <c r="G116" s="25">
        <v>186</v>
      </c>
      <c r="H116" s="25">
        <v>99</v>
      </c>
      <c r="I116" s="25">
        <v>87</v>
      </c>
    </row>
    <row r="117" spans="1:9" s="123" customFormat="1" ht="12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</row>
    <row r="118" spans="1:9" s="123" customFormat="1" ht="12" customHeight="1" x14ac:dyDescent="0.2">
      <c r="A118" s="243" t="s">
        <v>127</v>
      </c>
      <c r="B118" s="243"/>
      <c r="C118" s="16">
        <v>64597</v>
      </c>
      <c r="D118" s="16">
        <v>47888</v>
      </c>
      <c r="E118" s="16">
        <v>22472</v>
      </c>
      <c r="F118" s="16">
        <v>25416</v>
      </c>
      <c r="G118" s="16">
        <v>16709</v>
      </c>
      <c r="H118" s="16">
        <v>8564</v>
      </c>
      <c r="I118" s="16">
        <v>8145</v>
      </c>
    </row>
    <row r="119" spans="1:9" s="123" customFormat="1" ht="12" customHeight="1" x14ac:dyDescent="0.2">
      <c r="A119" s="240" t="s">
        <v>128</v>
      </c>
      <c r="B119" s="240"/>
      <c r="C119" s="19">
        <v>5381</v>
      </c>
      <c r="D119" s="19">
        <v>3876</v>
      </c>
      <c r="E119" s="19">
        <v>1770</v>
      </c>
      <c r="F119" s="19">
        <v>2106</v>
      </c>
      <c r="G119" s="19">
        <v>1505</v>
      </c>
      <c r="H119" s="19">
        <v>757</v>
      </c>
      <c r="I119" s="19">
        <v>748</v>
      </c>
    </row>
    <row r="120" spans="1:9" s="123" customFormat="1" ht="12" customHeight="1" x14ac:dyDescent="0.2">
      <c r="A120" s="240" t="s">
        <v>130</v>
      </c>
      <c r="B120" s="240"/>
      <c r="C120" s="19">
        <v>442</v>
      </c>
      <c r="D120" s="19">
        <v>357</v>
      </c>
      <c r="E120" s="19">
        <v>162</v>
      </c>
      <c r="F120" s="19">
        <v>195</v>
      </c>
      <c r="G120" s="19">
        <v>85</v>
      </c>
      <c r="H120" s="19">
        <v>55</v>
      </c>
      <c r="I120" s="19">
        <v>30</v>
      </c>
    </row>
    <row r="121" spans="1:9" s="123" customFormat="1" ht="12" customHeight="1" x14ac:dyDescent="0.2">
      <c r="A121" s="240" t="s">
        <v>131</v>
      </c>
      <c r="B121" s="240"/>
      <c r="C121" s="19">
        <v>1619</v>
      </c>
      <c r="D121" s="19">
        <v>1243</v>
      </c>
      <c r="E121" s="19">
        <v>590</v>
      </c>
      <c r="F121" s="19">
        <v>653</v>
      </c>
      <c r="G121" s="19">
        <v>376</v>
      </c>
      <c r="H121" s="19">
        <v>194</v>
      </c>
      <c r="I121" s="19">
        <v>182</v>
      </c>
    </row>
    <row r="122" spans="1:9" s="123" customFormat="1" ht="12" customHeight="1" x14ac:dyDescent="0.2">
      <c r="A122" s="240" t="s">
        <v>134</v>
      </c>
      <c r="B122" s="240"/>
      <c r="C122" s="19">
        <v>1098</v>
      </c>
      <c r="D122" s="19">
        <v>988</v>
      </c>
      <c r="E122" s="19">
        <v>492</v>
      </c>
      <c r="F122" s="19">
        <v>496</v>
      </c>
      <c r="G122" s="19">
        <v>110</v>
      </c>
      <c r="H122" s="19">
        <v>66</v>
      </c>
      <c r="I122" s="19">
        <v>44</v>
      </c>
    </row>
    <row r="123" spans="1:9" s="123" customFormat="1" ht="12" customHeight="1" x14ac:dyDescent="0.2">
      <c r="A123" s="240" t="s">
        <v>137</v>
      </c>
      <c r="B123" s="240"/>
      <c r="C123" s="19">
        <v>2862</v>
      </c>
      <c r="D123" s="19">
        <v>2419</v>
      </c>
      <c r="E123" s="19">
        <v>1182</v>
      </c>
      <c r="F123" s="19">
        <v>1237</v>
      </c>
      <c r="G123" s="19">
        <v>443</v>
      </c>
      <c r="H123" s="19">
        <v>221</v>
      </c>
      <c r="I123" s="19">
        <v>222</v>
      </c>
    </row>
    <row r="124" spans="1:9" s="123" customFormat="1" ht="12" customHeight="1" x14ac:dyDescent="0.2">
      <c r="A124" s="240" t="s">
        <v>339</v>
      </c>
      <c r="B124" s="240"/>
      <c r="C124" s="19">
        <v>5086</v>
      </c>
      <c r="D124" s="19">
        <v>3895</v>
      </c>
      <c r="E124" s="19">
        <v>1899</v>
      </c>
      <c r="F124" s="19">
        <v>1996</v>
      </c>
      <c r="G124" s="19">
        <v>1191</v>
      </c>
      <c r="H124" s="19">
        <v>655</v>
      </c>
      <c r="I124" s="19">
        <v>536</v>
      </c>
    </row>
    <row r="125" spans="1:9" s="123" customFormat="1" ht="12" customHeight="1" x14ac:dyDescent="0.2">
      <c r="A125" s="240" t="s">
        <v>140</v>
      </c>
      <c r="B125" s="240"/>
      <c r="C125" s="19">
        <v>4814</v>
      </c>
      <c r="D125" s="19">
        <v>3876</v>
      </c>
      <c r="E125" s="19">
        <v>1886</v>
      </c>
      <c r="F125" s="19">
        <v>1990</v>
      </c>
      <c r="G125" s="19">
        <v>938</v>
      </c>
      <c r="H125" s="19">
        <v>491</v>
      </c>
      <c r="I125" s="19">
        <v>447</v>
      </c>
    </row>
    <row r="126" spans="1:9" s="123" customFormat="1" ht="12" customHeight="1" x14ac:dyDescent="0.2">
      <c r="A126" s="240" t="s">
        <v>144</v>
      </c>
      <c r="B126" s="240"/>
      <c r="C126" s="19">
        <v>1238</v>
      </c>
      <c r="D126" s="19">
        <v>896</v>
      </c>
      <c r="E126" s="19">
        <v>445</v>
      </c>
      <c r="F126" s="19">
        <v>451</v>
      </c>
      <c r="G126" s="19">
        <v>342</v>
      </c>
      <c r="H126" s="19">
        <v>197</v>
      </c>
      <c r="I126" s="19">
        <v>145</v>
      </c>
    </row>
    <row r="127" spans="1:9" s="123" customFormat="1" ht="12" customHeight="1" x14ac:dyDescent="0.2">
      <c r="A127" s="240" t="s">
        <v>145</v>
      </c>
      <c r="B127" s="240"/>
      <c r="C127" s="19">
        <v>16394</v>
      </c>
      <c r="D127" s="19">
        <v>10600</v>
      </c>
      <c r="E127" s="19">
        <v>4824</v>
      </c>
      <c r="F127" s="19">
        <v>5776</v>
      </c>
      <c r="G127" s="19">
        <v>5794</v>
      </c>
      <c r="H127" s="19">
        <v>2934</v>
      </c>
      <c r="I127" s="19">
        <v>2860</v>
      </c>
    </row>
    <row r="128" spans="1:9" s="123" customFormat="1" ht="12" customHeight="1" x14ac:dyDescent="0.2">
      <c r="A128" s="240" t="s">
        <v>146</v>
      </c>
      <c r="B128" s="240"/>
      <c r="C128" s="19">
        <v>6766</v>
      </c>
      <c r="D128" s="19">
        <v>5074</v>
      </c>
      <c r="E128" s="19">
        <v>2392</v>
      </c>
      <c r="F128" s="19">
        <v>2682</v>
      </c>
      <c r="G128" s="19">
        <v>1692</v>
      </c>
      <c r="H128" s="19">
        <v>873</v>
      </c>
      <c r="I128" s="19">
        <v>819</v>
      </c>
    </row>
    <row r="129" spans="1:9" s="123" customFormat="1" ht="12" customHeight="1" x14ac:dyDescent="0.2">
      <c r="A129" s="240" t="s">
        <v>148</v>
      </c>
      <c r="B129" s="240"/>
      <c r="C129" s="19">
        <v>203</v>
      </c>
      <c r="D129" s="19">
        <v>184</v>
      </c>
      <c r="E129" s="19">
        <v>91</v>
      </c>
      <c r="F129" s="19">
        <v>93</v>
      </c>
      <c r="G129" s="19">
        <v>19</v>
      </c>
      <c r="H129" s="19">
        <v>12</v>
      </c>
      <c r="I129" s="19">
        <v>7</v>
      </c>
    </row>
    <row r="130" spans="1:9" s="123" customFormat="1" ht="12" customHeight="1" x14ac:dyDescent="0.2">
      <c r="A130" s="240" t="s">
        <v>149</v>
      </c>
      <c r="B130" s="240"/>
      <c r="C130" s="19">
        <v>7365</v>
      </c>
      <c r="D130" s="19">
        <v>5500</v>
      </c>
      <c r="E130" s="19">
        <v>2494</v>
      </c>
      <c r="F130" s="19">
        <v>3006</v>
      </c>
      <c r="G130" s="19">
        <v>1865</v>
      </c>
      <c r="H130" s="19">
        <v>936</v>
      </c>
      <c r="I130" s="19">
        <v>929</v>
      </c>
    </row>
    <row r="131" spans="1:9" s="123" customFormat="1" ht="12" customHeight="1" x14ac:dyDescent="0.2">
      <c r="A131" s="240" t="s">
        <v>151</v>
      </c>
      <c r="B131" s="240"/>
      <c r="C131" s="19">
        <v>2587</v>
      </c>
      <c r="D131" s="19">
        <v>1816</v>
      </c>
      <c r="E131" s="19">
        <v>805</v>
      </c>
      <c r="F131" s="19">
        <v>1011</v>
      </c>
      <c r="G131" s="19">
        <v>771</v>
      </c>
      <c r="H131" s="19">
        <v>382</v>
      </c>
      <c r="I131" s="19">
        <v>389</v>
      </c>
    </row>
    <row r="132" spans="1:9" s="123" customFormat="1" ht="12" customHeight="1" x14ac:dyDescent="0.2">
      <c r="A132" s="240" t="s">
        <v>152</v>
      </c>
      <c r="B132" s="240"/>
      <c r="C132" s="19">
        <v>663</v>
      </c>
      <c r="D132" s="19">
        <v>605</v>
      </c>
      <c r="E132" s="19">
        <v>309</v>
      </c>
      <c r="F132" s="19">
        <v>296</v>
      </c>
      <c r="G132" s="19">
        <v>58</v>
      </c>
      <c r="H132" s="19">
        <v>26</v>
      </c>
      <c r="I132" s="19">
        <v>32</v>
      </c>
    </row>
    <row r="133" spans="1:9" s="123" customFormat="1" ht="12" customHeight="1" x14ac:dyDescent="0.2">
      <c r="A133" s="240" t="s">
        <v>153</v>
      </c>
      <c r="B133" s="240"/>
      <c r="C133" s="19">
        <v>699</v>
      </c>
      <c r="D133" s="19">
        <v>554</v>
      </c>
      <c r="E133" s="19">
        <v>270</v>
      </c>
      <c r="F133" s="19">
        <v>284</v>
      </c>
      <c r="G133" s="19">
        <v>145</v>
      </c>
      <c r="H133" s="19">
        <v>71</v>
      </c>
      <c r="I133" s="19">
        <v>74</v>
      </c>
    </row>
    <row r="134" spans="1:9" s="123" customFormat="1" ht="12" customHeight="1" x14ac:dyDescent="0.2">
      <c r="A134" s="240" t="s">
        <v>155</v>
      </c>
      <c r="B134" s="240"/>
      <c r="C134" s="19">
        <v>524</v>
      </c>
      <c r="D134" s="19">
        <v>394</v>
      </c>
      <c r="E134" s="19">
        <v>208</v>
      </c>
      <c r="F134" s="19">
        <v>186</v>
      </c>
      <c r="G134" s="19">
        <v>130</v>
      </c>
      <c r="H134" s="19">
        <v>70</v>
      </c>
      <c r="I134" s="19">
        <v>60</v>
      </c>
    </row>
    <row r="135" spans="1:9" s="123" customFormat="1" ht="12" customHeight="1" x14ac:dyDescent="0.2">
      <c r="A135" s="240" t="s">
        <v>160</v>
      </c>
      <c r="B135" s="240"/>
      <c r="C135" s="19">
        <v>3397</v>
      </c>
      <c r="D135" s="19">
        <v>2512</v>
      </c>
      <c r="E135" s="19">
        <v>1189</v>
      </c>
      <c r="F135" s="19">
        <v>1323</v>
      </c>
      <c r="G135" s="19">
        <v>885</v>
      </c>
      <c r="H135" s="19">
        <v>436</v>
      </c>
      <c r="I135" s="19">
        <v>449</v>
      </c>
    </row>
    <row r="136" spans="1:9" s="123" customFormat="1" ht="12" customHeight="1" x14ac:dyDescent="0.2">
      <c r="A136" s="240" t="s">
        <v>353</v>
      </c>
      <c r="B136" s="240"/>
      <c r="C136" s="19">
        <v>2673</v>
      </c>
      <c r="D136" s="19">
        <v>2375</v>
      </c>
      <c r="E136" s="19">
        <v>1117</v>
      </c>
      <c r="F136" s="19">
        <v>1258</v>
      </c>
      <c r="G136" s="19">
        <v>298</v>
      </c>
      <c r="H136" s="19">
        <v>154</v>
      </c>
      <c r="I136" s="19">
        <v>144</v>
      </c>
    </row>
    <row r="137" spans="1:9" s="123" customFormat="1" ht="12" customHeight="1" x14ac:dyDescent="0.2">
      <c r="A137" s="225" t="s">
        <v>383</v>
      </c>
      <c r="B137" s="225"/>
      <c r="C137" s="25">
        <v>786</v>
      </c>
      <c r="D137" s="25">
        <v>724</v>
      </c>
      <c r="E137" s="25">
        <v>347</v>
      </c>
      <c r="F137" s="25">
        <v>377</v>
      </c>
      <c r="G137" s="25">
        <v>62</v>
      </c>
      <c r="H137" s="25">
        <v>34</v>
      </c>
      <c r="I137" s="25">
        <v>28</v>
      </c>
    </row>
    <row r="138" spans="1:9" s="123" customFormat="1" ht="12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</row>
    <row r="139" spans="1:9" s="123" customFormat="1" ht="12" customHeight="1" x14ac:dyDescent="0.2">
      <c r="A139" s="243" t="s">
        <v>165</v>
      </c>
      <c r="B139" s="243"/>
      <c r="C139" s="16">
        <v>6034</v>
      </c>
      <c r="D139" s="16">
        <v>5367</v>
      </c>
      <c r="E139" s="16">
        <v>2627</v>
      </c>
      <c r="F139" s="16">
        <v>2740</v>
      </c>
      <c r="G139" s="16">
        <v>667</v>
      </c>
      <c r="H139" s="16">
        <v>348</v>
      </c>
      <c r="I139" s="16">
        <v>319</v>
      </c>
    </row>
    <row r="140" spans="1:9" s="123" customFormat="1" ht="12" customHeight="1" x14ac:dyDescent="0.2">
      <c r="A140" s="240" t="s">
        <v>166</v>
      </c>
      <c r="B140" s="240"/>
      <c r="C140" s="19">
        <v>1568</v>
      </c>
      <c r="D140" s="19">
        <v>1404</v>
      </c>
      <c r="E140" s="19">
        <v>690</v>
      </c>
      <c r="F140" s="19">
        <v>714</v>
      </c>
      <c r="G140" s="19">
        <v>164</v>
      </c>
      <c r="H140" s="19">
        <v>85</v>
      </c>
      <c r="I140" s="19">
        <v>79</v>
      </c>
    </row>
    <row r="141" spans="1:9" s="123" customFormat="1" ht="12" customHeight="1" x14ac:dyDescent="0.2">
      <c r="A141" s="240" t="s">
        <v>167</v>
      </c>
      <c r="B141" s="240"/>
      <c r="C141" s="19">
        <v>53</v>
      </c>
      <c r="D141" s="19">
        <v>46</v>
      </c>
      <c r="E141" s="19">
        <v>29</v>
      </c>
      <c r="F141" s="19">
        <v>17</v>
      </c>
      <c r="G141" s="19">
        <v>7</v>
      </c>
      <c r="H141" s="19">
        <v>3</v>
      </c>
      <c r="I141" s="19">
        <v>4</v>
      </c>
    </row>
    <row r="142" spans="1:9" s="123" customFormat="1" ht="12" customHeight="1" x14ac:dyDescent="0.2">
      <c r="A142" s="240" t="s">
        <v>168</v>
      </c>
      <c r="B142" s="240"/>
      <c r="C142" s="19">
        <v>49</v>
      </c>
      <c r="D142" s="19">
        <v>42</v>
      </c>
      <c r="E142" s="19">
        <v>26</v>
      </c>
      <c r="F142" s="19">
        <v>16</v>
      </c>
      <c r="G142" s="19">
        <v>7</v>
      </c>
      <c r="H142" s="19">
        <v>4</v>
      </c>
      <c r="I142" s="19">
        <v>3</v>
      </c>
    </row>
    <row r="143" spans="1:9" s="123" customFormat="1" ht="12" customHeight="1" x14ac:dyDescent="0.2">
      <c r="A143" s="240" t="s">
        <v>169</v>
      </c>
      <c r="B143" s="240"/>
      <c r="C143" s="19">
        <v>38</v>
      </c>
      <c r="D143" s="19">
        <v>36</v>
      </c>
      <c r="E143" s="19">
        <v>23</v>
      </c>
      <c r="F143" s="19">
        <v>13</v>
      </c>
      <c r="G143" s="19">
        <v>2</v>
      </c>
      <c r="H143" s="19">
        <v>1</v>
      </c>
      <c r="I143" s="19">
        <v>1</v>
      </c>
    </row>
    <row r="144" spans="1:9" s="123" customFormat="1" ht="12" customHeight="1" x14ac:dyDescent="0.2">
      <c r="A144" s="240" t="s">
        <v>170</v>
      </c>
      <c r="B144" s="240"/>
      <c r="C144" s="19">
        <v>1109</v>
      </c>
      <c r="D144" s="19">
        <v>955</v>
      </c>
      <c r="E144" s="19">
        <v>442</v>
      </c>
      <c r="F144" s="19">
        <v>513</v>
      </c>
      <c r="G144" s="19">
        <v>154</v>
      </c>
      <c r="H144" s="19">
        <v>82</v>
      </c>
      <c r="I144" s="19">
        <v>72</v>
      </c>
    </row>
    <row r="145" spans="1:9" s="123" customFormat="1" ht="12" customHeight="1" x14ac:dyDescent="0.2">
      <c r="A145" s="240" t="s">
        <v>171</v>
      </c>
      <c r="B145" s="240"/>
      <c r="C145" s="19">
        <v>487</v>
      </c>
      <c r="D145" s="19">
        <v>448</v>
      </c>
      <c r="E145" s="19">
        <v>234</v>
      </c>
      <c r="F145" s="19">
        <v>214</v>
      </c>
      <c r="G145" s="19">
        <v>39</v>
      </c>
      <c r="H145" s="19">
        <v>18</v>
      </c>
      <c r="I145" s="19">
        <v>21</v>
      </c>
    </row>
    <row r="146" spans="1:9" s="123" customFormat="1" ht="12" customHeight="1" x14ac:dyDescent="0.2">
      <c r="A146" s="240" t="s">
        <v>172</v>
      </c>
      <c r="B146" s="240"/>
      <c r="C146" s="19">
        <v>42</v>
      </c>
      <c r="D146" s="19">
        <v>38</v>
      </c>
      <c r="E146" s="19">
        <v>21</v>
      </c>
      <c r="F146" s="19">
        <v>17</v>
      </c>
      <c r="G146" s="19">
        <v>4</v>
      </c>
      <c r="H146" s="19">
        <v>2</v>
      </c>
      <c r="I146" s="19">
        <v>2</v>
      </c>
    </row>
    <row r="147" spans="1:9" s="123" customFormat="1" ht="12" customHeight="1" x14ac:dyDescent="0.2">
      <c r="A147" s="242" t="s">
        <v>173</v>
      </c>
      <c r="B147" s="242"/>
      <c r="C147" s="25">
        <v>2688</v>
      </c>
      <c r="D147" s="25">
        <v>2398</v>
      </c>
      <c r="E147" s="25">
        <v>1162</v>
      </c>
      <c r="F147" s="25">
        <v>1236</v>
      </c>
      <c r="G147" s="25">
        <v>290</v>
      </c>
      <c r="H147" s="25">
        <v>153</v>
      </c>
      <c r="I147" s="25">
        <v>137</v>
      </c>
    </row>
    <row r="148" spans="1:9" s="123" customFormat="1" ht="12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</row>
    <row r="149" spans="1:9" s="123" customFormat="1" ht="12" customHeight="1" x14ac:dyDescent="0.2">
      <c r="A149" s="243" t="s">
        <v>174</v>
      </c>
      <c r="B149" s="243"/>
      <c r="C149" s="16">
        <v>57616</v>
      </c>
      <c r="D149" s="16">
        <v>41817</v>
      </c>
      <c r="E149" s="16">
        <v>19955</v>
      </c>
      <c r="F149" s="16">
        <v>21862</v>
      </c>
      <c r="G149" s="16">
        <v>15799</v>
      </c>
      <c r="H149" s="16">
        <v>8230</v>
      </c>
      <c r="I149" s="16">
        <v>7569</v>
      </c>
    </row>
    <row r="150" spans="1:9" s="123" customFormat="1" ht="12" customHeight="1" x14ac:dyDescent="0.2">
      <c r="A150" s="240" t="s">
        <v>175</v>
      </c>
      <c r="B150" s="240"/>
      <c r="C150" s="19">
        <v>5108</v>
      </c>
      <c r="D150" s="19">
        <v>3727</v>
      </c>
      <c r="E150" s="19">
        <v>1804</v>
      </c>
      <c r="F150" s="19">
        <v>1923</v>
      </c>
      <c r="G150" s="19">
        <v>1381</v>
      </c>
      <c r="H150" s="19">
        <v>746</v>
      </c>
      <c r="I150" s="19">
        <v>635</v>
      </c>
    </row>
    <row r="151" spans="1:9" s="123" customFormat="1" ht="12" customHeight="1" x14ac:dyDescent="0.2">
      <c r="A151" s="240" t="s">
        <v>176</v>
      </c>
      <c r="B151" s="240"/>
      <c r="C151" s="19">
        <v>44743</v>
      </c>
      <c r="D151" s="19">
        <v>32702</v>
      </c>
      <c r="E151" s="19">
        <v>15493</v>
      </c>
      <c r="F151" s="19">
        <v>17209</v>
      </c>
      <c r="G151" s="19">
        <v>12041</v>
      </c>
      <c r="H151" s="19">
        <v>6199</v>
      </c>
      <c r="I151" s="19">
        <v>5842</v>
      </c>
    </row>
    <row r="152" spans="1:9" s="123" customFormat="1" ht="12" customHeight="1" x14ac:dyDescent="0.2">
      <c r="A152" s="240" t="s">
        <v>177</v>
      </c>
      <c r="B152" s="240"/>
      <c r="C152" s="19">
        <v>3111</v>
      </c>
      <c r="D152" s="19">
        <v>1776</v>
      </c>
      <c r="E152" s="19">
        <v>896</v>
      </c>
      <c r="F152" s="19">
        <v>880</v>
      </c>
      <c r="G152" s="19">
        <v>1335</v>
      </c>
      <c r="H152" s="19">
        <v>716</v>
      </c>
      <c r="I152" s="19">
        <v>619</v>
      </c>
    </row>
    <row r="153" spans="1:9" s="123" customFormat="1" ht="12" customHeight="1" x14ac:dyDescent="0.2">
      <c r="A153" s="240" t="s">
        <v>183</v>
      </c>
      <c r="B153" s="240"/>
      <c r="C153" s="19">
        <v>394</v>
      </c>
      <c r="D153" s="19">
        <v>359</v>
      </c>
      <c r="E153" s="19">
        <v>179</v>
      </c>
      <c r="F153" s="19">
        <v>180</v>
      </c>
      <c r="G153" s="19">
        <v>35</v>
      </c>
      <c r="H153" s="19">
        <v>15</v>
      </c>
      <c r="I153" s="19">
        <v>20</v>
      </c>
    </row>
    <row r="154" spans="1:9" s="123" customFormat="1" ht="12" customHeight="1" x14ac:dyDescent="0.2">
      <c r="A154" s="240" t="s">
        <v>184</v>
      </c>
      <c r="B154" s="240"/>
      <c r="C154" s="19">
        <v>1614</v>
      </c>
      <c r="D154" s="19">
        <v>1310</v>
      </c>
      <c r="E154" s="19">
        <v>631</v>
      </c>
      <c r="F154" s="19">
        <v>679</v>
      </c>
      <c r="G154" s="19">
        <v>304</v>
      </c>
      <c r="H154" s="19">
        <v>171</v>
      </c>
      <c r="I154" s="19">
        <v>133</v>
      </c>
    </row>
    <row r="155" spans="1:9" s="123" customFormat="1" ht="12" customHeight="1" x14ac:dyDescent="0.2">
      <c r="A155" s="244" t="s">
        <v>190</v>
      </c>
      <c r="B155" s="244"/>
      <c r="C155" s="25">
        <v>2646</v>
      </c>
      <c r="D155" s="25">
        <v>1943</v>
      </c>
      <c r="E155" s="25">
        <v>952</v>
      </c>
      <c r="F155" s="25">
        <v>991</v>
      </c>
      <c r="G155" s="25">
        <v>703</v>
      </c>
      <c r="H155" s="25">
        <v>383</v>
      </c>
      <c r="I155" s="25">
        <v>320</v>
      </c>
    </row>
    <row r="156" spans="1:9" s="123" customFormat="1" ht="12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</row>
    <row r="157" spans="1:9" s="123" customFormat="1" ht="12" customHeight="1" x14ac:dyDescent="0.2">
      <c r="A157" s="243" t="s">
        <v>193</v>
      </c>
      <c r="B157" s="243"/>
      <c r="C157" s="16">
        <v>10398</v>
      </c>
      <c r="D157" s="16">
        <v>7016</v>
      </c>
      <c r="E157" s="16">
        <v>3469</v>
      </c>
      <c r="F157" s="16">
        <v>3547</v>
      </c>
      <c r="G157" s="16">
        <v>3382</v>
      </c>
      <c r="H157" s="16">
        <v>1812</v>
      </c>
      <c r="I157" s="16">
        <v>1570</v>
      </c>
    </row>
    <row r="158" spans="1:9" s="123" customFormat="1" ht="12" customHeight="1" x14ac:dyDescent="0.2">
      <c r="A158" s="240" t="s">
        <v>194</v>
      </c>
      <c r="B158" s="240"/>
      <c r="C158" s="19">
        <v>6136</v>
      </c>
      <c r="D158" s="19">
        <v>4031</v>
      </c>
      <c r="E158" s="19">
        <v>2031</v>
      </c>
      <c r="F158" s="19">
        <v>2000</v>
      </c>
      <c r="G158" s="19">
        <v>2105</v>
      </c>
      <c r="H158" s="19">
        <v>1095</v>
      </c>
      <c r="I158" s="19">
        <v>1010</v>
      </c>
    </row>
    <row r="159" spans="1:9" s="123" customFormat="1" ht="12" customHeight="1" x14ac:dyDescent="0.2">
      <c r="A159" s="244" t="s">
        <v>374</v>
      </c>
      <c r="B159" s="244"/>
      <c r="C159" s="25">
        <v>4262</v>
      </c>
      <c r="D159" s="25">
        <v>2985</v>
      </c>
      <c r="E159" s="25">
        <v>1438</v>
      </c>
      <c r="F159" s="25">
        <v>1547</v>
      </c>
      <c r="G159" s="25">
        <v>1277</v>
      </c>
      <c r="H159" s="25">
        <v>717</v>
      </c>
      <c r="I159" s="25">
        <v>560</v>
      </c>
    </row>
    <row r="160" spans="1:9" s="123" customFormat="1" ht="12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</row>
    <row r="161" spans="1:9" s="123" customFormat="1" ht="12" customHeight="1" x14ac:dyDescent="0.2">
      <c r="A161" s="243" t="s">
        <v>200</v>
      </c>
      <c r="B161" s="243"/>
      <c r="C161" s="16">
        <v>5595</v>
      </c>
      <c r="D161" s="16">
        <v>5056</v>
      </c>
      <c r="E161" s="16">
        <v>2521</v>
      </c>
      <c r="F161" s="16">
        <v>2535</v>
      </c>
      <c r="G161" s="16">
        <v>539</v>
      </c>
      <c r="H161" s="16">
        <v>305</v>
      </c>
      <c r="I161" s="16">
        <v>234</v>
      </c>
    </row>
    <row r="162" spans="1:9" s="123" customFormat="1" ht="12" customHeight="1" x14ac:dyDescent="0.2">
      <c r="A162" s="240" t="s">
        <v>201</v>
      </c>
      <c r="B162" s="240"/>
      <c r="C162" s="19">
        <v>1823</v>
      </c>
      <c r="D162" s="19">
        <v>1590</v>
      </c>
      <c r="E162" s="19">
        <v>772</v>
      </c>
      <c r="F162" s="19">
        <v>818</v>
      </c>
      <c r="G162" s="19">
        <v>233</v>
      </c>
      <c r="H162" s="19">
        <v>137</v>
      </c>
      <c r="I162" s="19">
        <v>96</v>
      </c>
    </row>
    <row r="163" spans="1:9" s="123" customFormat="1" ht="12" customHeight="1" x14ac:dyDescent="0.2">
      <c r="A163" s="240" t="s">
        <v>202</v>
      </c>
      <c r="B163" s="240"/>
      <c r="C163" s="19">
        <v>1706</v>
      </c>
      <c r="D163" s="19">
        <v>1604</v>
      </c>
      <c r="E163" s="19">
        <v>803</v>
      </c>
      <c r="F163" s="19">
        <v>801</v>
      </c>
      <c r="G163" s="19">
        <v>102</v>
      </c>
      <c r="H163" s="19">
        <v>58</v>
      </c>
      <c r="I163" s="19">
        <v>44</v>
      </c>
    </row>
    <row r="164" spans="1:9" s="123" customFormat="1" ht="12" customHeight="1" x14ac:dyDescent="0.2">
      <c r="A164" s="244" t="s">
        <v>348</v>
      </c>
      <c r="B164" s="244"/>
      <c r="C164" s="42">
        <v>2066</v>
      </c>
      <c r="D164" s="42">
        <v>1862</v>
      </c>
      <c r="E164" s="42">
        <v>946</v>
      </c>
      <c r="F164" s="42">
        <v>916</v>
      </c>
      <c r="G164" s="42">
        <v>204</v>
      </c>
      <c r="H164" s="42">
        <v>110</v>
      </c>
      <c r="I164" s="42">
        <v>94</v>
      </c>
    </row>
    <row r="165" spans="1:9" s="123" customFormat="1" ht="12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</row>
    <row r="166" spans="1:9" s="123" customFormat="1" ht="12" customHeight="1" x14ac:dyDescent="0.2">
      <c r="A166" s="243" t="s">
        <v>206</v>
      </c>
      <c r="B166" s="243"/>
      <c r="C166" s="16">
        <v>8680</v>
      </c>
      <c r="D166" s="16">
        <v>6428</v>
      </c>
      <c r="E166" s="16">
        <v>3204</v>
      </c>
      <c r="F166" s="16">
        <v>3224</v>
      </c>
      <c r="G166" s="16">
        <v>2252</v>
      </c>
      <c r="H166" s="16">
        <v>1224</v>
      </c>
      <c r="I166" s="16">
        <v>1028</v>
      </c>
    </row>
    <row r="167" spans="1:9" s="123" customFormat="1" ht="12" customHeight="1" x14ac:dyDescent="0.2">
      <c r="A167" s="240" t="s">
        <v>207</v>
      </c>
      <c r="B167" s="240"/>
      <c r="C167" s="19">
        <v>1464</v>
      </c>
      <c r="D167" s="19">
        <v>1067</v>
      </c>
      <c r="E167" s="19">
        <v>527</v>
      </c>
      <c r="F167" s="19">
        <v>540</v>
      </c>
      <c r="G167" s="19">
        <v>397</v>
      </c>
      <c r="H167" s="19">
        <v>233</v>
      </c>
      <c r="I167" s="19">
        <v>164</v>
      </c>
    </row>
    <row r="168" spans="1:9" s="123" customFormat="1" ht="12" customHeight="1" x14ac:dyDescent="0.2">
      <c r="A168" s="240" t="s">
        <v>209</v>
      </c>
      <c r="B168" s="240"/>
      <c r="C168" s="19">
        <v>101</v>
      </c>
      <c r="D168" s="19">
        <v>93</v>
      </c>
      <c r="E168" s="19">
        <v>49</v>
      </c>
      <c r="F168" s="19">
        <v>44</v>
      </c>
      <c r="G168" s="19">
        <v>8</v>
      </c>
      <c r="H168" s="19">
        <v>7</v>
      </c>
      <c r="I168" s="19">
        <v>1</v>
      </c>
    </row>
    <row r="169" spans="1:9" s="123" customFormat="1" ht="12" customHeight="1" x14ac:dyDescent="0.2">
      <c r="A169" s="240" t="s">
        <v>210</v>
      </c>
      <c r="B169" s="240"/>
      <c r="C169" s="19">
        <v>899</v>
      </c>
      <c r="D169" s="19">
        <v>489</v>
      </c>
      <c r="E169" s="19">
        <v>241</v>
      </c>
      <c r="F169" s="19">
        <v>248</v>
      </c>
      <c r="G169" s="19">
        <v>410</v>
      </c>
      <c r="H169" s="19">
        <v>226</v>
      </c>
      <c r="I169" s="19">
        <v>184</v>
      </c>
    </row>
    <row r="170" spans="1:9" s="123" customFormat="1" ht="12" customHeight="1" x14ac:dyDescent="0.2">
      <c r="A170" s="240" t="s">
        <v>215</v>
      </c>
      <c r="B170" s="240"/>
      <c r="C170" s="19">
        <v>181</v>
      </c>
      <c r="D170" s="19">
        <v>169</v>
      </c>
      <c r="E170" s="19">
        <v>75</v>
      </c>
      <c r="F170" s="19">
        <v>94</v>
      </c>
      <c r="G170" s="19">
        <v>12</v>
      </c>
      <c r="H170" s="19">
        <v>7</v>
      </c>
      <c r="I170" s="19">
        <v>5</v>
      </c>
    </row>
    <row r="171" spans="1:9" s="123" customFormat="1" ht="12" customHeight="1" x14ac:dyDescent="0.2">
      <c r="A171" s="240" t="s">
        <v>216</v>
      </c>
      <c r="B171" s="240"/>
      <c r="C171" s="19">
        <v>2753</v>
      </c>
      <c r="D171" s="19">
        <v>2167</v>
      </c>
      <c r="E171" s="19">
        <v>1088</v>
      </c>
      <c r="F171" s="19">
        <v>1079</v>
      </c>
      <c r="G171" s="19">
        <v>586</v>
      </c>
      <c r="H171" s="19">
        <v>278</v>
      </c>
      <c r="I171" s="19">
        <v>308</v>
      </c>
    </row>
    <row r="172" spans="1:9" s="123" customFormat="1" ht="12" customHeight="1" x14ac:dyDescent="0.2">
      <c r="A172" s="240" t="s">
        <v>217</v>
      </c>
      <c r="B172" s="240"/>
      <c r="C172" s="19">
        <v>795</v>
      </c>
      <c r="D172" s="19">
        <v>584</v>
      </c>
      <c r="E172" s="19">
        <v>287</v>
      </c>
      <c r="F172" s="19">
        <v>297</v>
      </c>
      <c r="G172" s="19">
        <v>211</v>
      </c>
      <c r="H172" s="19">
        <v>124</v>
      </c>
      <c r="I172" s="19">
        <v>87</v>
      </c>
    </row>
    <row r="173" spans="1:9" s="123" customFormat="1" ht="12" customHeight="1" x14ac:dyDescent="0.2">
      <c r="A173" s="240" t="s">
        <v>220</v>
      </c>
      <c r="B173" s="240"/>
      <c r="C173" s="19">
        <v>309</v>
      </c>
      <c r="D173" s="19">
        <v>265</v>
      </c>
      <c r="E173" s="19">
        <v>129</v>
      </c>
      <c r="F173" s="19">
        <v>136</v>
      </c>
      <c r="G173" s="19">
        <v>44</v>
      </c>
      <c r="H173" s="19">
        <v>23</v>
      </c>
      <c r="I173" s="19">
        <v>21</v>
      </c>
    </row>
    <row r="174" spans="1:9" s="123" customFormat="1" ht="12" customHeight="1" x14ac:dyDescent="0.2">
      <c r="A174" s="240" t="s">
        <v>221</v>
      </c>
      <c r="B174" s="240"/>
      <c r="C174" s="19">
        <v>854</v>
      </c>
      <c r="D174" s="19">
        <v>553</v>
      </c>
      <c r="E174" s="19">
        <v>284</v>
      </c>
      <c r="F174" s="19">
        <v>269</v>
      </c>
      <c r="G174" s="19">
        <v>301</v>
      </c>
      <c r="H174" s="19">
        <v>162</v>
      </c>
      <c r="I174" s="19">
        <v>139</v>
      </c>
    </row>
    <row r="175" spans="1:9" s="123" customFormat="1" ht="12" customHeight="1" x14ac:dyDescent="0.2">
      <c r="A175" s="240" t="s">
        <v>222</v>
      </c>
      <c r="B175" s="240"/>
      <c r="C175" s="19">
        <v>381</v>
      </c>
      <c r="D175" s="19">
        <v>316</v>
      </c>
      <c r="E175" s="19">
        <v>160</v>
      </c>
      <c r="F175" s="19">
        <v>156</v>
      </c>
      <c r="G175" s="19">
        <v>65</v>
      </c>
      <c r="H175" s="19">
        <v>42</v>
      </c>
      <c r="I175" s="19">
        <v>23</v>
      </c>
    </row>
    <row r="176" spans="1:9" s="123" customFormat="1" ht="12" customHeight="1" x14ac:dyDescent="0.2">
      <c r="A176" s="244" t="s">
        <v>223</v>
      </c>
      <c r="B176" s="244"/>
      <c r="C176" s="25">
        <v>943</v>
      </c>
      <c r="D176" s="25">
        <v>725</v>
      </c>
      <c r="E176" s="25">
        <v>364</v>
      </c>
      <c r="F176" s="25">
        <v>361</v>
      </c>
      <c r="G176" s="25">
        <v>218</v>
      </c>
      <c r="H176" s="25">
        <v>122</v>
      </c>
      <c r="I176" s="25">
        <v>96</v>
      </c>
    </row>
    <row r="177" spans="1:9" s="123" customFormat="1" ht="12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</row>
    <row r="178" spans="1:9" s="123" customFormat="1" ht="12" customHeight="1" x14ac:dyDescent="0.2">
      <c r="A178" s="243" t="s">
        <v>225</v>
      </c>
      <c r="B178" s="243"/>
      <c r="C178" s="16">
        <v>357720</v>
      </c>
      <c r="D178" s="16">
        <v>253794</v>
      </c>
      <c r="E178" s="16">
        <v>120585</v>
      </c>
      <c r="F178" s="16">
        <v>133209</v>
      </c>
      <c r="G178" s="16">
        <v>103926</v>
      </c>
      <c r="H178" s="16">
        <v>53574</v>
      </c>
      <c r="I178" s="16">
        <v>50352</v>
      </c>
    </row>
    <row r="179" spans="1:9" s="123" customFormat="1" ht="12" customHeight="1" x14ac:dyDescent="0.2">
      <c r="A179" s="240" t="s">
        <v>226</v>
      </c>
      <c r="B179" s="240"/>
      <c r="C179" s="19">
        <v>50352</v>
      </c>
      <c r="D179" s="19">
        <v>36881</v>
      </c>
      <c r="E179" s="19">
        <v>17541</v>
      </c>
      <c r="F179" s="19">
        <v>19340</v>
      </c>
      <c r="G179" s="19">
        <v>13471</v>
      </c>
      <c r="H179" s="19">
        <v>6972</v>
      </c>
      <c r="I179" s="19">
        <v>6499</v>
      </c>
    </row>
    <row r="180" spans="1:9" s="123" customFormat="1" ht="12" customHeight="1" x14ac:dyDescent="0.2">
      <c r="A180" s="240" t="s">
        <v>227</v>
      </c>
      <c r="B180" s="240"/>
      <c r="C180" s="19">
        <v>154448</v>
      </c>
      <c r="D180" s="19">
        <v>103341</v>
      </c>
      <c r="E180" s="19">
        <v>48796</v>
      </c>
      <c r="F180" s="19">
        <v>54545</v>
      </c>
      <c r="G180" s="19">
        <v>51107</v>
      </c>
      <c r="H180" s="19">
        <v>26119</v>
      </c>
      <c r="I180" s="19">
        <v>24988</v>
      </c>
    </row>
    <row r="181" spans="1:9" s="123" customFormat="1" ht="12" customHeight="1" x14ac:dyDescent="0.2">
      <c r="A181" s="240" t="s">
        <v>228</v>
      </c>
      <c r="B181" s="240"/>
      <c r="C181" s="19">
        <v>64597</v>
      </c>
      <c r="D181" s="19">
        <v>47888</v>
      </c>
      <c r="E181" s="19">
        <v>22472</v>
      </c>
      <c r="F181" s="19">
        <v>25416</v>
      </c>
      <c r="G181" s="19">
        <v>16709</v>
      </c>
      <c r="H181" s="19">
        <v>8564</v>
      </c>
      <c r="I181" s="19">
        <v>8145</v>
      </c>
    </row>
    <row r="182" spans="1:9" s="123" customFormat="1" ht="12" customHeight="1" x14ac:dyDescent="0.2">
      <c r="A182" s="240" t="s">
        <v>229</v>
      </c>
      <c r="B182" s="240"/>
      <c r="C182" s="19">
        <v>6034</v>
      </c>
      <c r="D182" s="19">
        <v>5367</v>
      </c>
      <c r="E182" s="19">
        <v>2627</v>
      </c>
      <c r="F182" s="19">
        <v>2740</v>
      </c>
      <c r="G182" s="19">
        <v>667</v>
      </c>
      <c r="H182" s="19">
        <v>348</v>
      </c>
      <c r="I182" s="19">
        <v>319</v>
      </c>
    </row>
    <row r="183" spans="1:9" s="123" customFormat="1" ht="12" customHeight="1" x14ac:dyDescent="0.2">
      <c r="A183" s="240" t="s">
        <v>230</v>
      </c>
      <c r="B183" s="240"/>
      <c r="C183" s="19">
        <v>57616</v>
      </c>
      <c r="D183" s="19">
        <v>41817</v>
      </c>
      <c r="E183" s="19">
        <v>19955</v>
      </c>
      <c r="F183" s="19">
        <v>21862</v>
      </c>
      <c r="G183" s="19">
        <v>15799</v>
      </c>
      <c r="H183" s="19">
        <v>8230</v>
      </c>
      <c r="I183" s="19">
        <v>7569</v>
      </c>
    </row>
    <row r="184" spans="1:9" s="123" customFormat="1" ht="12" customHeight="1" x14ac:dyDescent="0.2">
      <c r="A184" s="240" t="s">
        <v>231</v>
      </c>
      <c r="B184" s="240"/>
      <c r="C184" s="19">
        <v>10398</v>
      </c>
      <c r="D184" s="19">
        <v>7016</v>
      </c>
      <c r="E184" s="19">
        <v>3469</v>
      </c>
      <c r="F184" s="19">
        <v>3547</v>
      </c>
      <c r="G184" s="19">
        <v>3382</v>
      </c>
      <c r="H184" s="19">
        <v>1812</v>
      </c>
      <c r="I184" s="19">
        <v>1570</v>
      </c>
    </row>
    <row r="185" spans="1:9" s="123" customFormat="1" ht="12" customHeight="1" x14ac:dyDescent="0.2">
      <c r="A185" s="240" t="s">
        <v>232</v>
      </c>
      <c r="B185" s="240"/>
      <c r="C185" s="19">
        <v>5595</v>
      </c>
      <c r="D185" s="19">
        <v>5056</v>
      </c>
      <c r="E185" s="19">
        <v>2521</v>
      </c>
      <c r="F185" s="19">
        <v>2535</v>
      </c>
      <c r="G185" s="19">
        <v>539</v>
      </c>
      <c r="H185" s="19">
        <v>305</v>
      </c>
      <c r="I185" s="19">
        <v>234</v>
      </c>
    </row>
    <row r="186" spans="1:9" s="123" customFormat="1" ht="12" customHeight="1" x14ac:dyDescent="0.2">
      <c r="A186" s="242" t="s">
        <v>233</v>
      </c>
      <c r="B186" s="242"/>
      <c r="C186" s="25">
        <v>8680</v>
      </c>
      <c r="D186" s="25">
        <v>6428</v>
      </c>
      <c r="E186" s="25">
        <v>3204</v>
      </c>
      <c r="F186" s="25">
        <v>3224</v>
      </c>
      <c r="G186" s="25">
        <v>2252</v>
      </c>
      <c r="H186" s="25">
        <v>1224</v>
      </c>
      <c r="I186" s="25">
        <v>1028</v>
      </c>
    </row>
    <row r="187" spans="1:9" s="123" customFormat="1" ht="12" customHeight="1" x14ac:dyDescent="0.2">
      <c r="A187" s="225"/>
      <c r="B187" s="225"/>
      <c r="C187" s="42"/>
      <c r="D187" s="42"/>
      <c r="E187" s="42"/>
      <c r="F187" s="42"/>
      <c r="G187" s="42"/>
      <c r="H187" s="42"/>
      <c r="I187" s="42"/>
    </row>
    <row r="188" spans="1:9" s="123" customFormat="1" ht="12" customHeight="1" x14ac:dyDescent="0.2">
      <c r="A188" s="243" t="s">
        <v>367</v>
      </c>
      <c r="B188" s="243"/>
      <c r="C188" s="16">
        <v>334868</v>
      </c>
      <c r="D188" s="16">
        <v>236109</v>
      </c>
      <c r="E188" s="16">
        <v>111745</v>
      </c>
      <c r="F188" s="16">
        <v>124364</v>
      </c>
      <c r="G188" s="16">
        <v>98759</v>
      </c>
      <c r="H188" s="16">
        <v>50814</v>
      </c>
      <c r="I188" s="16">
        <v>47945</v>
      </c>
    </row>
    <row r="189" spans="1:9" s="123" customFormat="1" ht="12" customHeight="1" x14ac:dyDescent="0.2">
      <c r="A189" s="240" t="s">
        <v>362</v>
      </c>
      <c r="B189" s="240"/>
      <c r="C189" s="19">
        <v>58373</v>
      </c>
      <c r="D189" s="19">
        <v>42667</v>
      </c>
      <c r="E189" s="19">
        <v>20318</v>
      </c>
      <c r="F189" s="19">
        <v>22349</v>
      </c>
      <c r="G189" s="19">
        <v>15706</v>
      </c>
      <c r="H189" s="19">
        <v>8216</v>
      </c>
      <c r="I189" s="19">
        <v>7490</v>
      </c>
    </row>
    <row r="190" spans="1:9" s="123" customFormat="1" ht="12" customHeight="1" x14ac:dyDescent="0.2">
      <c r="A190" s="240" t="s">
        <v>363</v>
      </c>
      <c r="B190" s="240"/>
      <c r="C190" s="21">
        <v>50826</v>
      </c>
      <c r="D190" s="21">
        <v>37222</v>
      </c>
      <c r="E190" s="21">
        <v>17709</v>
      </c>
      <c r="F190" s="21">
        <v>19513</v>
      </c>
      <c r="G190" s="21">
        <v>13604</v>
      </c>
      <c r="H190" s="21">
        <v>7049</v>
      </c>
      <c r="I190" s="21">
        <v>6555</v>
      </c>
    </row>
    <row r="191" spans="1:9" s="123" customFormat="1" ht="12" customHeight="1" x14ac:dyDescent="0.2">
      <c r="A191" s="240" t="s">
        <v>364</v>
      </c>
      <c r="B191" s="240"/>
      <c r="C191" s="19">
        <v>63104</v>
      </c>
      <c r="D191" s="19">
        <v>47190</v>
      </c>
      <c r="E191" s="19">
        <v>22116</v>
      </c>
      <c r="F191" s="19">
        <v>25074</v>
      </c>
      <c r="G191" s="19">
        <v>15914</v>
      </c>
      <c r="H191" s="19">
        <v>8121</v>
      </c>
      <c r="I191" s="19">
        <v>7793</v>
      </c>
    </row>
    <row r="192" spans="1:9" s="123" customFormat="1" ht="12" customHeight="1" x14ac:dyDescent="0.2">
      <c r="A192" s="240" t="s">
        <v>365</v>
      </c>
      <c r="B192" s="240"/>
      <c r="C192" s="19">
        <v>153974</v>
      </c>
      <c r="D192" s="19">
        <v>103000</v>
      </c>
      <c r="E192" s="19">
        <v>48628</v>
      </c>
      <c r="F192" s="19">
        <v>54372</v>
      </c>
      <c r="G192" s="19">
        <v>50974</v>
      </c>
      <c r="H192" s="19">
        <v>26042</v>
      </c>
      <c r="I192" s="19">
        <v>24932</v>
      </c>
    </row>
    <row r="193" spans="1:9" s="123" customFormat="1" ht="12" customHeight="1" x14ac:dyDescent="0.2">
      <c r="A193" s="224" t="s">
        <v>360</v>
      </c>
      <c r="B193" s="224"/>
      <c r="C193" s="25">
        <v>8591</v>
      </c>
      <c r="D193" s="25">
        <v>6030</v>
      </c>
      <c r="E193" s="25">
        <v>2974</v>
      </c>
      <c r="F193" s="25">
        <v>3056</v>
      </c>
      <c r="G193" s="25">
        <v>2561</v>
      </c>
      <c r="H193" s="25">
        <v>1386</v>
      </c>
      <c r="I193" s="25">
        <v>1175</v>
      </c>
    </row>
    <row r="194" spans="1:9" s="123" customFormat="1" ht="12" customHeight="1" x14ac:dyDescent="0.2">
      <c r="A194" s="226"/>
      <c r="B194" s="226"/>
      <c r="C194" s="29"/>
      <c r="D194" s="29"/>
      <c r="E194" s="29"/>
      <c r="F194" s="29"/>
      <c r="G194" s="29"/>
      <c r="H194" s="29"/>
      <c r="I194" s="29"/>
    </row>
    <row r="195" spans="1:9" s="123" customFormat="1" ht="12" customHeight="1" x14ac:dyDescent="0.2">
      <c r="A195" s="51" t="s">
        <v>361</v>
      </c>
      <c r="B195" s="51"/>
      <c r="C195" s="40">
        <v>22852</v>
      </c>
      <c r="D195" s="40">
        <v>17685</v>
      </c>
      <c r="E195" s="40">
        <v>8840</v>
      </c>
      <c r="F195" s="40">
        <v>8845</v>
      </c>
      <c r="G195" s="40">
        <v>5167</v>
      </c>
      <c r="H195" s="40">
        <v>2760</v>
      </c>
      <c r="I195" s="40">
        <v>2407</v>
      </c>
    </row>
    <row r="196" spans="1:9" s="218" customFormat="1" ht="12" customHeight="1" x14ac:dyDescent="0.15"/>
    <row r="197" spans="1:9" s="219" customFormat="1" ht="12" customHeight="1" x14ac:dyDescent="0.2">
      <c r="A197" s="241" t="s">
        <v>399</v>
      </c>
      <c r="B197" s="241"/>
      <c r="C197" s="241"/>
      <c r="D197" s="241"/>
      <c r="E197" s="241"/>
      <c r="F197" s="241"/>
      <c r="G197" s="241"/>
      <c r="H197" s="241"/>
      <c r="I197" s="241"/>
    </row>
    <row r="198" spans="1:9" s="219" customFormat="1" ht="12" customHeight="1" x14ac:dyDescent="0.2">
      <c r="A198" s="237" t="s">
        <v>400</v>
      </c>
      <c r="B198" s="234"/>
      <c r="C198" s="234"/>
      <c r="D198" s="234"/>
      <c r="E198" s="234"/>
      <c r="F198" s="234"/>
      <c r="G198" s="234"/>
      <c r="H198" s="234"/>
      <c r="I198" s="234"/>
    </row>
    <row r="199" spans="1:9" s="219" customFormat="1" ht="12" customHeight="1" x14ac:dyDescent="0.2">
      <c r="A199" s="233"/>
      <c r="B199" s="234"/>
      <c r="C199" s="234"/>
      <c r="D199" s="234"/>
      <c r="E199" s="234"/>
      <c r="F199" s="234"/>
      <c r="G199" s="234"/>
      <c r="H199" s="234"/>
      <c r="I199" s="234"/>
    </row>
    <row r="200" spans="1:9" ht="12" customHeight="1" x14ac:dyDescent="0.2">
      <c r="A200" s="235" t="s">
        <v>341</v>
      </c>
      <c r="B200" s="234"/>
      <c r="C200" s="234"/>
      <c r="D200" s="234"/>
      <c r="E200" s="234"/>
      <c r="F200" s="234"/>
      <c r="G200" s="234"/>
      <c r="H200" s="234"/>
      <c r="I200" s="234"/>
    </row>
    <row r="201" spans="1:9" ht="12" customHeight="1" x14ac:dyDescent="0.2">
      <c r="A201" s="236"/>
      <c r="B201" s="234"/>
      <c r="C201" s="234"/>
      <c r="D201" s="234"/>
      <c r="E201" s="234"/>
      <c r="F201" s="234"/>
      <c r="G201" s="234"/>
      <c r="H201" s="234"/>
      <c r="I201" s="234"/>
    </row>
    <row r="202" spans="1:9" ht="12" customHeight="1" x14ac:dyDescent="0.2">
      <c r="A202" s="237" t="s">
        <v>402</v>
      </c>
      <c r="B202" s="238"/>
      <c r="C202" s="238"/>
      <c r="D202" s="238"/>
      <c r="E202" s="238"/>
      <c r="F202" s="238"/>
      <c r="G202" s="238"/>
      <c r="H202" s="238"/>
      <c r="I202" s="238"/>
    </row>
    <row r="203" spans="1:9" ht="12" customHeight="1" x14ac:dyDescent="0.2">
      <c r="A203" s="239" t="s">
        <v>336</v>
      </c>
      <c r="B203" s="234"/>
      <c r="C203" s="234"/>
      <c r="D203" s="234"/>
      <c r="E203" s="234"/>
      <c r="F203" s="234"/>
      <c r="G203" s="234"/>
      <c r="H203" s="234"/>
      <c r="I203" s="234"/>
    </row>
  </sheetData>
  <mergeCells count="168">
    <mergeCell ref="A22:B22"/>
    <mergeCell ref="A23:B23"/>
    <mergeCell ref="A24:B24"/>
    <mergeCell ref="A25:B25"/>
    <mergeCell ref="A28:B28"/>
    <mergeCell ref="A31:B31"/>
    <mergeCell ref="A9:B9"/>
    <mergeCell ref="A11:B11"/>
    <mergeCell ref="A12:B12"/>
    <mergeCell ref="A16:B16"/>
    <mergeCell ref="A20:B20"/>
    <mergeCell ref="A43:B43"/>
    <mergeCell ref="A46:B46"/>
    <mergeCell ref="A51:B51"/>
    <mergeCell ref="A52:B52"/>
    <mergeCell ref="A53:B53"/>
    <mergeCell ref="A54:B54"/>
    <mergeCell ref="A32:B32"/>
    <mergeCell ref="A37:B37"/>
    <mergeCell ref="A38:B38"/>
    <mergeCell ref="A39:B39"/>
    <mergeCell ref="A41:B41"/>
    <mergeCell ref="A42:B42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36:B136"/>
    <mergeCell ref="A139:B139"/>
    <mergeCell ref="A140:B140"/>
    <mergeCell ref="A141:B141"/>
    <mergeCell ref="A142:B142"/>
    <mergeCell ref="A143:B143"/>
    <mergeCell ref="A130:B130"/>
    <mergeCell ref="A131:B131"/>
    <mergeCell ref="A132:B132"/>
    <mergeCell ref="A133:B133"/>
    <mergeCell ref="A134:B134"/>
    <mergeCell ref="A135:B135"/>
    <mergeCell ref="A164:B164"/>
    <mergeCell ref="A151:B151"/>
    <mergeCell ref="A152:B152"/>
    <mergeCell ref="A153:B153"/>
    <mergeCell ref="A154:B154"/>
    <mergeCell ref="A155:B155"/>
    <mergeCell ref="A157:B157"/>
    <mergeCell ref="A144:B144"/>
    <mergeCell ref="A145:B145"/>
    <mergeCell ref="A146:B146"/>
    <mergeCell ref="A147:B147"/>
    <mergeCell ref="A149:B149"/>
    <mergeCell ref="A150:B150"/>
    <mergeCell ref="A1:I1"/>
    <mergeCell ref="A2:I2"/>
    <mergeCell ref="A3:I3"/>
    <mergeCell ref="A4:I4"/>
    <mergeCell ref="A5:B5"/>
    <mergeCell ref="D5:F5"/>
    <mergeCell ref="A192:B192"/>
    <mergeCell ref="A185:B185"/>
    <mergeCell ref="A186:B186"/>
    <mergeCell ref="A188:B188"/>
    <mergeCell ref="A189:B189"/>
    <mergeCell ref="A190:B190"/>
    <mergeCell ref="A191:B191"/>
    <mergeCell ref="A179:B179"/>
    <mergeCell ref="A180:B180"/>
    <mergeCell ref="A181:B181"/>
    <mergeCell ref="A182:B182"/>
    <mergeCell ref="A183:B183"/>
    <mergeCell ref="A184:B184"/>
    <mergeCell ref="A172:B172"/>
    <mergeCell ref="A173:B173"/>
    <mergeCell ref="A174:B174"/>
    <mergeCell ref="A175:B175"/>
    <mergeCell ref="A176:B176"/>
    <mergeCell ref="A201:I201"/>
    <mergeCell ref="A202:I202"/>
    <mergeCell ref="A203:I203"/>
    <mergeCell ref="G5:I5"/>
    <mergeCell ref="A6:B6"/>
    <mergeCell ref="A197:I197"/>
    <mergeCell ref="A198:I198"/>
    <mergeCell ref="A199:I199"/>
    <mergeCell ref="A200:I200"/>
    <mergeCell ref="D6:F6"/>
    <mergeCell ref="G6:I6"/>
    <mergeCell ref="A7:I7"/>
    <mergeCell ref="A178:B178"/>
    <mergeCell ref="A166:B166"/>
    <mergeCell ref="A167:B167"/>
    <mergeCell ref="A168:B168"/>
    <mergeCell ref="A169:B169"/>
    <mergeCell ref="A170:B170"/>
    <mergeCell ref="A171:B171"/>
    <mergeCell ref="A158:B158"/>
    <mergeCell ref="A159:B159"/>
    <mergeCell ref="A161:B161"/>
    <mergeCell ref="A162:B162"/>
    <mergeCell ref="A163:B163"/>
  </mergeCells>
  <pageMargins left="0.17" right="0.18" top="0.18" bottom="0.32" header="0.17" footer="0.23"/>
  <pageSetup paperSize="9" scale="90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J298"/>
  <sheetViews>
    <sheetView workbookViewId="0">
      <selection sqref="A1:J1"/>
    </sheetView>
  </sheetViews>
  <sheetFormatPr defaultRowHeight="12" customHeight="1" x14ac:dyDescent="0.2"/>
  <cols>
    <col min="1" max="2" width="1.7109375" style="1" customWidth="1"/>
    <col min="3" max="3" width="23.140625" style="1" customWidth="1"/>
    <col min="4" max="10" width="9.5703125" style="1" customWidth="1"/>
    <col min="11" max="16384" width="9.140625" style="1"/>
  </cols>
  <sheetData>
    <row r="1" spans="1:10" s="83" customFormat="1" ht="15" customHeight="1" x14ac:dyDescent="0.2">
      <c r="A1" s="350"/>
      <c r="B1" s="350"/>
      <c r="C1" s="350"/>
      <c r="D1" s="350"/>
      <c r="E1" s="350"/>
      <c r="F1" s="350"/>
      <c r="G1" s="350"/>
      <c r="H1" s="350"/>
      <c r="I1" s="350"/>
      <c r="J1" s="350"/>
    </row>
    <row r="2" spans="1:10" s="83" customFormat="1" ht="12.75" customHeight="1" x14ac:dyDescent="0.2">
      <c r="A2" s="351" t="s">
        <v>272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s="84" customFormat="1" ht="12.75" customHeight="1" x14ac:dyDescent="0.25">
      <c r="A3" s="352"/>
      <c r="B3" s="352"/>
      <c r="C3" s="352"/>
      <c r="D3" s="352"/>
      <c r="E3" s="352"/>
      <c r="F3" s="352"/>
      <c r="G3" s="352"/>
      <c r="H3" s="352"/>
      <c r="I3" s="352"/>
      <c r="J3" s="352"/>
    </row>
    <row r="4" spans="1:10" s="84" customFormat="1" ht="12.7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</row>
    <row r="5" spans="1:10" s="86" customFormat="1" ht="12" customHeight="1" x14ac:dyDescent="0.2">
      <c r="A5" s="354"/>
      <c r="B5" s="354"/>
      <c r="C5" s="355"/>
      <c r="D5" s="356" t="s">
        <v>2</v>
      </c>
      <c r="E5" s="357"/>
      <c r="F5" s="357"/>
      <c r="G5" s="356" t="s">
        <v>3</v>
      </c>
      <c r="H5" s="357"/>
      <c r="I5" s="357"/>
      <c r="J5" s="85" t="s">
        <v>1</v>
      </c>
    </row>
    <row r="6" spans="1:10" s="86" customFormat="1" ht="12" customHeight="1" x14ac:dyDescent="0.2">
      <c r="A6" s="349"/>
      <c r="B6" s="349"/>
      <c r="C6" s="349"/>
      <c r="D6" s="358"/>
      <c r="E6" s="359"/>
      <c r="F6" s="360"/>
      <c r="G6" s="358"/>
      <c r="H6" s="359"/>
      <c r="I6" s="360"/>
      <c r="J6" s="87" t="s">
        <v>273</v>
      </c>
    </row>
    <row r="7" spans="1:10" s="86" customFormat="1" ht="12" customHeight="1" x14ac:dyDescent="0.2">
      <c r="A7" s="361"/>
      <c r="B7" s="361"/>
      <c r="C7" s="361"/>
      <c r="D7" s="361"/>
      <c r="E7" s="361"/>
      <c r="F7" s="361"/>
      <c r="G7" s="361"/>
      <c r="H7" s="361"/>
      <c r="I7" s="361"/>
      <c r="J7" s="361"/>
    </row>
    <row r="8" spans="1:10" s="86" customFormat="1" ht="12" customHeight="1" x14ac:dyDescent="0.2">
      <c r="A8" s="362"/>
      <c r="B8" s="362"/>
      <c r="C8" s="362"/>
      <c r="D8" s="362"/>
      <c r="E8" s="362"/>
      <c r="F8" s="362"/>
      <c r="G8" s="362"/>
      <c r="H8" s="362"/>
      <c r="I8" s="362"/>
      <c r="J8" s="362"/>
    </row>
    <row r="9" spans="1:10" s="86" customFormat="1" ht="12" customHeight="1" x14ac:dyDescent="0.2">
      <c r="A9" s="363"/>
      <c r="B9" s="363"/>
      <c r="C9" s="363"/>
      <c r="D9" s="88" t="s">
        <v>4</v>
      </c>
      <c r="E9" s="88" t="s">
        <v>5</v>
      </c>
      <c r="F9" s="88" t="s">
        <v>1</v>
      </c>
      <c r="G9" s="88" t="s">
        <v>4</v>
      </c>
      <c r="H9" s="88" t="s">
        <v>5</v>
      </c>
      <c r="I9" s="88" t="s">
        <v>1</v>
      </c>
      <c r="J9" s="89"/>
    </row>
    <row r="10" spans="1:10" s="15" customFormat="1" ht="12" customHeight="1" x14ac:dyDescent="0.2">
      <c r="A10" s="326" t="s">
        <v>7</v>
      </c>
      <c r="B10" s="326"/>
      <c r="C10" s="326"/>
      <c r="D10" s="16">
        <v>10425</v>
      </c>
      <c r="E10" s="16">
        <v>11237</v>
      </c>
      <c r="F10" s="16">
        <v>21662</v>
      </c>
      <c r="G10" s="16">
        <v>4318</v>
      </c>
      <c r="H10" s="16">
        <v>3109</v>
      </c>
      <c r="I10" s="16">
        <v>7427</v>
      </c>
      <c r="J10" s="16">
        <v>29089</v>
      </c>
    </row>
    <row r="11" spans="1:10" s="17" customFormat="1" ht="12" customHeight="1" x14ac:dyDescent="0.2">
      <c r="A11" s="90"/>
      <c r="B11" s="341" t="s">
        <v>8</v>
      </c>
      <c r="C11" s="341"/>
      <c r="D11" s="19">
        <v>3391</v>
      </c>
      <c r="E11" s="19">
        <v>3715</v>
      </c>
      <c r="F11" s="19">
        <v>7106</v>
      </c>
      <c r="G11" s="19">
        <v>1921</v>
      </c>
      <c r="H11" s="19">
        <v>1146</v>
      </c>
      <c r="I11" s="19">
        <v>3067</v>
      </c>
      <c r="J11" s="19">
        <v>10173</v>
      </c>
    </row>
    <row r="12" spans="1:10" s="17" customFormat="1" ht="12" customHeight="1" x14ac:dyDescent="0.2">
      <c r="A12" s="90"/>
      <c r="B12" s="71"/>
      <c r="C12" s="91" t="s">
        <v>9</v>
      </c>
      <c r="D12" s="19">
        <v>1266</v>
      </c>
      <c r="E12" s="19">
        <v>1370</v>
      </c>
      <c r="F12" s="19">
        <v>2636</v>
      </c>
      <c r="G12" s="19">
        <v>422</v>
      </c>
      <c r="H12" s="19">
        <v>324</v>
      </c>
      <c r="I12" s="19">
        <v>746</v>
      </c>
      <c r="J12" s="19">
        <v>3382</v>
      </c>
    </row>
    <row r="13" spans="1:10" s="17" customFormat="1" ht="12" customHeight="1" x14ac:dyDescent="0.2">
      <c r="A13" s="90"/>
      <c r="B13" s="71"/>
      <c r="C13" s="91" t="s">
        <v>10</v>
      </c>
      <c r="D13" s="19">
        <v>1151</v>
      </c>
      <c r="E13" s="19">
        <v>1261</v>
      </c>
      <c r="F13" s="19">
        <v>2412</v>
      </c>
      <c r="G13" s="19">
        <v>571</v>
      </c>
      <c r="H13" s="19">
        <v>380</v>
      </c>
      <c r="I13" s="19">
        <v>951</v>
      </c>
      <c r="J13" s="19">
        <v>3363</v>
      </c>
    </row>
    <row r="14" spans="1:10" s="17" customFormat="1" ht="12" customHeight="1" x14ac:dyDescent="0.2">
      <c r="A14" s="90"/>
      <c r="B14" s="72"/>
      <c r="C14" s="72" t="s">
        <v>11</v>
      </c>
      <c r="D14" s="19">
        <v>974</v>
      </c>
      <c r="E14" s="19">
        <v>1084</v>
      </c>
      <c r="F14" s="19">
        <v>2058</v>
      </c>
      <c r="G14" s="19">
        <v>928</v>
      </c>
      <c r="H14" s="19">
        <v>442</v>
      </c>
      <c r="I14" s="19">
        <v>1370</v>
      </c>
      <c r="J14" s="19">
        <v>3428</v>
      </c>
    </row>
    <row r="15" spans="1:10" s="17" customFormat="1" ht="12" customHeight="1" x14ac:dyDescent="0.2">
      <c r="A15" s="90"/>
      <c r="B15" s="341" t="s">
        <v>12</v>
      </c>
      <c r="C15" s="341"/>
      <c r="D15" s="19">
        <v>2570</v>
      </c>
      <c r="E15" s="19">
        <v>2635</v>
      </c>
      <c r="F15" s="19">
        <v>5205</v>
      </c>
      <c r="G15" s="19">
        <v>252</v>
      </c>
      <c r="H15" s="19">
        <v>203</v>
      </c>
      <c r="I15" s="19">
        <v>455</v>
      </c>
      <c r="J15" s="19">
        <v>5660</v>
      </c>
    </row>
    <row r="16" spans="1:10" s="17" customFormat="1" ht="12" customHeight="1" x14ac:dyDescent="0.2">
      <c r="A16" s="90"/>
      <c r="B16" s="71"/>
      <c r="C16" s="91" t="s">
        <v>13</v>
      </c>
      <c r="D16" s="19">
        <v>821</v>
      </c>
      <c r="E16" s="19">
        <v>846</v>
      </c>
      <c r="F16" s="19">
        <v>1667</v>
      </c>
      <c r="G16" s="19">
        <v>71</v>
      </c>
      <c r="H16" s="19">
        <v>61</v>
      </c>
      <c r="I16" s="19">
        <v>132</v>
      </c>
      <c r="J16" s="19">
        <v>1799</v>
      </c>
    </row>
    <row r="17" spans="1:10" s="17" customFormat="1" ht="12" customHeight="1" x14ac:dyDescent="0.2">
      <c r="A17" s="90"/>
      <c r="B17" s="71"/>
      <c r="C17" s="91" t="s">
        <v>14</v>
      </c>
      <c r="D17" s="19">
        <v>804</v>
      </c>
      <c r="E17" s="19">
        <v>885</v>
      </c>
      <c r="F17" s="19">
        <v>1689</v>
      </c>
      <c r="G17" s="19">
        <v>102</v>
      </c>
      <c r="H17" s="19">
        <v>84</v>
      </c>
      <c r="I17" s="19">
        <v>186</v>
      </c>
      <c r="J17" s="19">
        <v>1875</v>
      </c>
    </row>
    <row r="18" spans="1:10" s="17" customFormat="1" ht="12" customHeight="1" x14ac:dyDescent="0.2">
      <c r="A18" s="90"/>
      <c r="B18" s="72"/>
      <c r="C18" s="91" t="s">
        <v>15</v>
      </c>
      <c r="D18" s="19">
        <v>945</v>
      </c>
      <c r="E18" s="19">
        <v>904</v>
      </c>
      <c r="F18" s="19">
        <v>1849</v>
      </c>
      <c r="G18" s="19">
        <v>79</v>
      </c>
      <c r="H18" s="19">
        <v>58</v>
      </c>
      <c r="I18" s="19">
        <v>137</v>
      </c>
      <c r="J18" s="19">
        <v>1986</v>
      </c>
    </row>
    <row r="19" spans="1:10" s="17" customFormat="1" ht="12" customHeight="1" x14ac:dyDescent="0.2">
      <c r="A19" s="92"/>
      <c r="B19" s="364" t="s">
        <v>16</v>
      </c>
      <c r="C19" s="364"/>
      <c r="D19" s="25">
        <v>4464</v>
      </c>
      <c r="E19" s="25">
        <v>4887</v>
      </c>
      <c r="F19" s="25">
        <v>9351</v>
      </c>
      <c r="G19" s="25">
        <v>2145</v>
      </c>
      <c r="H19" s="25">
        <v>1760</v>
      </c>
      <c r="I19" s="25">
        <v>3905</v>
      </c>
      <c r="J19" s="25">
        <v>13256</v>
      </c>
    </row>
    <row r="20" spans="1:10" s="17" customFormat="1" ht="12" customHeight="1" x14ac:dyDescent="0.2">
      <c r="A20" s="326"/>
      <c r="B20" s="326"/>
      <c r="C20" s="326"/>
      <c r="D20" s="326"/>
      <c r="E20" s="326"/>
      <c r="F20" s="326"/>
      <c r="G20" s="326"/>
      <c r="H20" s="326"/>
      <c r="I20" s="326"/>
      <c r="J20" s="326"/>
    </row>
    <row r="21" spans="1:10" s="15" customFormat="1" ht="12" customHeight="1" x14ac:dyDescent="0.2">
      <c r="A21" s="326" t="s">
        <v>17</v>
      </c>
      <c r="B21" s="326"/>
      <c r="C21" s="326"/>
      <c r="D21" s="16">
        <v>23064</v>
      </c>
      <c r="E21" s="16">
        <v>27407</v>
      </c>
      <c r="F21" s="16">
        <v>50471</v>
      </c>
      <c r="G21" s="16">
        <v>7649</v>
      </c>
      <c r="H21" s="16">
        <v>6858</v>
      </c>
      <c r="I21" s="16">
        <v>14507</v>
      </c>
      <c r="J21" s="16">
        <v>64978</v>
      </c>
    </row>
    <row r="22" spans="1:10" s="17" customFormat="1" ht="12" customHeight="1" x14ac:dyDescent="0.2">
      <c r="A22" s="90"/>
      <c r="B22" s="341" t="s">
        <v>18</v>
      </c>
      <c r="C22" s="341"/>
      <c r="D22" s="19">
        <v>12911</v>
      </c>
      <c r="E22" s="19">
        <v>15960</v>
      </c>
      <c r="F22" s="19">
        <v>28871</v>
      </c>
      <c r="G22" s="19">
        <v>5572</v>
      </c>
      <c r="H22" s="19">
        <v>5226</v>
      </c>
      <c r="I22" s="19">
        <v>10798</v>
      </c>
      <c r="J22" s="19">
        <v>39669</v>
      </c>
    </row>
    <row r="23" spans="1:10" s="17" customFormat="1" ht="12" customHeight="1" x14ac:dyDescent="0.2">
      <c r="A23" s="90"/>
      <c r="B23" s="341" t="s">
        <v>19</v>
      </c>
      <c r="C23" s="341"/>
      <c r="D23" s="19">
        <v>1510</v>
      </c>
      <c r="E23" s="19">
        <v>1779</v>
      </c>
      <c r="F23" s="19">
        <v>3289</v>
      </c>
      <c r="G23" s="19">
        <v>371</v>
      </c>
      <c r="H23" s="19">
        <v>285</v>
      </c>
      <c r="I23" s="19">
        <v>656</v>
      </c>
      <c r="J23" s="19">
        <v>3945</v>
      </c>
    </row>
    <row r="24" spans="1:10" s="17" customFormat="1" ht="12" customHeight="1" x14ac:dyDescent="0.2">
      <c r="A24" s="90"/>
      <c r="B24" s="341" t="s">
        <v>20</v>
      </c>
      <c r="C24" s="341"/>
      <c r="D24" s="19">
        <v>4338</v>
      </c>
      <c r="E24" s="19">
        <v>4826</v>
      </c>
      <c r="F24" s="19">
        <v>9164</v>
      </c>
      <c r="G24" s="19">
        <v>1124</v>
      </c>
      <c r="H24" s="19">
        <v>906</v>
      </c>
      <c r="I24" s="19">
        <v>2030</v>
      </c>
      <c r="J24" s="19">
        <v>11194</v>
      </c>
    </row>
    <row r="25" spans="1:10" s="17" customFormat="1" ht="12" customHeight="1" x14ac:dyDescent="0.2">
      <c r="A25" s="90"/>
      <c r="B25" s="71"/>
      <c r="C25" s="91" t="s">
        <v>21</v>
      </c>
      <c r="D25" s="19">
        <v>439</v>
      </c>
      <c r="E25" s="19">
        <v>443</v>
      </c>
      <c r="F25" s="19">
        <v>882</v>
      </c>
      <c r="G25" s="19">
        <v>26</v>
      </c>
      <c r="H25" s="19">
        <v>19</v>
      </c>
      <c r="I25" s="19">
        <v>45</v>
      </c>
      <c r="J25" s="19">
        <v>927</v>
      </c>
    </row>
    <row r="26" spans="1:10" s="17" customFormat="1" ht="12" customHeight="1" x14ac:dyDescent="0.2">
      <c r="A26" s="90"/>
      <c r="B26" s="72"/>
      <c r="C26" s="72" t="s">
        <v>22</v>
      </c>
      <c r="D26" s="19">
        <v>3899</v>
      </c>
      <c r="E26" s="19">
        <v>4383</v>
      </c>
      <c r="F26" s="19">
        <v>8282</v>
      </c>
      <c r="G26" s="19">
        <v>1098</v>
      </c>
      <c r="H26" s="19">
        <v>887</v>
      </c>
      <c r="I26" s="19">
        <v>1985</v>
      </c>
      <c r="J26" s="19">
        <v>10267</v>
      </c>
    </row>
    <row r="27" spans="1:10" s="17" customFormat="1" ht="12" customHeight="1" x14ac:dyDescent="0.2">
      <c r="A27" s="90"/>
      <c r="B27" s="341" t="s">
        <v>23</v>
      </c>
      <c r="C27" s="341"/>
      <c r="D27" s="19">
        <v>1484</v>
      </c>
      <c r="E27" s="19">
        <v>1741</v>
      </c>
      <c r="F27" s="19">
        <v>3225</v>
      </c>
      <c r="G27" s="19">
        <v>200</v>
      </c>
      <c r="H27" s="19">
        <v>160</v>
      </c>
      <c r="I27" s="19">
        <v>360</v>
      </c>
      <c r="J27" s="19">
        <v>3585</v>
      </c>
    </row>
    <row r="28" spans="1:10" s="17" customFormat="1" ht="12" customHeight="1" x14ac:dyDescent="0.2">
      <c r="A28" s="90"/>
      <c r="B28" s="71"/>
      <c r="C28" s="91" t="s">
        <v>24</v>
      </c>
      <c r="D28" s="19">
        <v>459</v>
      </c>
      <c r="E28" s="19">
        <v>580</v>
      </c>
      <c r="F28" s="19">
        <v>1039</v>
      </c>
      <c r="G28" s="19">
        <v>46</v>
      </c>
      <c r="H28" s="19">
        <v>46</v>
      </c>
      <c r="I28" s="19">
        <v>92</v>
      </c>
      <c r="J28" s="19">
        <v>1131</v>
      </c>
    </row>
    <row r="29" spans="1:10" s="17" customFormat="1" ht="12" customHeight="1" x14ac:dyDescent="0.2">
      <c r="A29" s="90"/>
      <c r="B29" s="72"/>
      <c r="C29" s="72" t="s">
        <v>25</v>
      </c>
      <c r="D29" s="19">
        <v>1025</v>
      </c>
      <c r="E29" s="19">
        <v>1161</v>
      </c>
      <c r="F29" s="19">
        <v>2186</v>
      </c>
      <c r="G29" s="19">
        <v>154</v>
      </c>
      <c r="H29" s="19">
        <v>114</v>
      </c>
      <c r="I29" s="19">
        <v>268</v>
      </c>
      <c r="J29" s="19">
        <v>2454</v>
      </c>
    </row>
    <row r="30" spans="1:10" s="17" customFormat="1" ht="12" customHeight="1" x14ac:dyDescent="0.2">
      <c r="A30" s="90"/>
      <c r="B30" s="341" t="s">
        <v>26</v>
      </c>
      <c r="C30" s="341"/>
      <c r="D30" s="19">
        <v>337</v>
      </c>
      <c r="E30" s="19">
        <v>383</v>
      </c>
      <c r="F30" s="19">
        <v>720</v>
      </c>
      <c r="G30" s="19">
        <v>38</v>
      </c>
      <c r="H30" s="19">
        <v>25</v>
      </c>
      <c r="I30" s="19">
        <v>63</v>
      </c>
      <c r="J30" s="19">
        <v>783</v>
      </c>
    </row>
    <row r="31" spans="1:10" s="17" customFormat="1" ht="12" customHeight="1" x14ac:dyDescent="0.2">
      <c r="A31" s="90"/>
      <c r="B31" s="341" t="s">
        <v>27</v>
      </c>
      <c r="C31" s="341"/>
      <c r="D31" s="19">
        <v>2484</v>
      </c>
      <c r="E31" s="19">
        <v>2718</v>
      </c>
      <c r="F31" s="19">
        <v>5202</v>
      </c>
      <c r="G31" s="19">
        <v>344</v>
      </c>
      <c r="H31" s="19">
        <v>256</v>
      </c>
      <c r="I31" s="19">
        <v>600</v>
      </c>
      <c r="J31" s="19">
        <v>5802</v>
      </c>
    </row>
    <row r="32" spans="1:10" s="17" customFormat="1" ht="12" customHeight="1" x14ac:dyDescent="0.2">
      <c r="A32" s="90"/>
      <c r="B32" s="71"/>
      <c r="C32" s="91" t="s">
        <v>28</v>
      </c>
      <c r="D32" s="19">
        <v>265</v>
      </c>
      <c r="E32" s="19">
        <v>298</v>
      </c>
      <c r="F32" s="19">
        <v>563</v>
      </c>
      <c r="G32" s="19">
        <v>17</v>
      </c>
      <c r="H32" s="19">
        <v>2</v>
      </c>
      <c r="I32" s="19">
        <v>19</v>
      </c>
      <c r="J32" s="19">
        <v>582</v>
      </c>
    </row>
    <row r="33" spans="1:10" s="17" customFormat="1" ht="12" customHeight="1" x14ac:dyDescent="0.2">
      <c r="A33" s="90"/>
      <c r="B33" s="71"/>
      <c r="C33" s="72" t="s">
        <v>29</v>
      </c>
      <c r="D33" s="19">
        <v>108</v>
      </c>
      <c r="E33" s="19">
        <v>99</v>
      </c>
      <c r="F33" s="19">
        <v>207</v>
      </c>
      <c r="G33" s="19">
        <v>11</v>
      </c>
      <c r="H33" s="19">
        <v>5</v>
      </c>
      <c r="I33" s="19">
        <v>16</v>
      </c>
      <c r="J33" s="19">
        <v>223</v>
      </c>
    </row>
    <row r="34" spans="1:10" s="17" customFormat="1" ht="12" customHeight="1" x14ac:dyDescent="0.2">
      <c r="A34" s="90"/>
      <c r="B34" s="71"/>
      <c r="C34" s="71" t="s">
        <v>30</v>
      </c>
      <c r="D34" s="25">
        <v>2111</v>
      </c>
      <c r="E34" s="25">
        <v>2321</v>
      </c>
      <c r="F34" s="25">
        <v>4432</v>
      </c>
      <c r="G34" s="25">
        <v>316</v>
      </c>
      <c r="H34" s="25">
        <v>249</v>
      </c>
      <c r="I34" s="25">
        <v>565</v>
      </c>
      <c r="J34" s="25">
        <v>4997</v>
      </c>
    </row>
    <row r="35" spans="1:10" s="17" customFormat="1" ht="12" customHeight="1" x14ac:dyDescent="0.2">
      <c r="A35" s="326"/>
      <c r="B35" s="326"/>
      <c r="C35" s="326"/>
      <c r="D35" s="326"/>
      <c r="E35" s="326"/>
      <c r="F35" s="326"/>
      <c r="G35" s="326"/>
      <c r="H35" s="326"/>
      <c r="I35" s="326"/>
      <c r="J35" s="326"/>
    </row>
    <row r="36" spans="1:10" s="15" customFormat="1" ht="12" customHeight="1" x14ac:dyDescent="0.2">
      <c r="A36" s="326" t="s">
        <v>31</v>
      </c>
      <c r="B36" s="326"/>
      <c r="C36" s="326"/>
      <c r="D36" s="16">
        <v>15043</v>
      </c>
      <c r="E36" s="16">
        <v>17545</v>
      </c>
      <c r="F36" s="16">
        <v>32588</v>
      </c>
      <c r="G36" s="16">
        <v>6565</v>
      </c>
      <c r="H36" s="16">
        <v>5809</v>
      </c>
      <c r="I36" s="16">
        <v>12374</v>
      </c>
      <c r="J36" s="16">
        <v>44962</v>
      </c>
    </row>
    <row r="37" spans="1:10" s="17" customFormat="1" ht="12" customHeight="1" x14ac:dyDescent="0.2">
      <c r="A37" s="90"/>
      <c r="B37" s="341" t="s">
        <v>32</v>
      </c>
      <c r="C37" s="341"/>
      <c r="D37" s="19">
        <v>13107</v>
      </c>
      <c r="E37" s="19">
        <v>15416</v>
      </c>
      <c r="F37" s="19">
        <v>28523</v>
      </c>
      <c r="G37" s="19">
        <v>5613</v>
      </c>
      <c r="H37" s="19">
        <v>5036</v>
      </c>
      <c r="I37" s="19">
        <v>10649</v>
      </c>
      <c r="J37" s="19">
        <v>39172</v>
      </c>
    </row>
    <row r="38" spans="1:10" s="17" customFormat="1" ht="12" customHeight="1" x14ac:dyDescent="0.2">
      <c r="A38" s="90"/>
      <c r="B38" s="364" t="s">
        <v>33</v>
      </c>
      <c r="C38" s="364"/>
      <c r="D38" s="25">
        <v>1936</v>
      </c>
      <c r="E38" s="25">
        <v>2129</v>
      </c>
      <c r="F38" s="25">
        <v>4065</v>
      </c>
      <c r="G38" s="25">
        <v>952</v>
      </c>
      <c r="H38" s="25">
        <v>773</v>
      </c>
      <c r="I38" s="25">
        <v>1725</v>
      </c>
      <c r="J38" s="25">
        <v>5790</v>
      </c>
    </row>
    <row r="39" spans="1:10" s="17" customFormat="1" ht="12" customHeight="1" x14ac:dyDescent="0.2">
      <c r="A39" s="326"/>
      <c r="B39" s="326"/>
      <c r="C39" s="326"/>
      <c r="D39" s="326"/>
      <c r="E39" s="326"/>
      <c r="F39" s="326"/>
      <c r="G39" s="326"/>
      <c r="H39" s="326"/>
      <c r="I39" s="326"/>
      <c r="J39" s="326"/>
    </row>
    <row r="40" spans="1:10" s="15" customFormat="1" ht="12" customHeight="1" x14ac:dyDescent="0.2">
      <c r="A40" s="326" t="s">
        <v>34</v>
      </c>
      <c r="B40" s="326"/>
      <c r="C40" s="326"/>
      <c r="D40" s="16">
        <v>43196</v>
      </c>
      <c r="E40" s="16">
        <v>52020</v>
      </c>
      <c r="F40" s="16">
        <v>95216</v>
      </c>
      <c r="G40" s="16">
        <v>18868</v>
      </c>
      <c r="H40" s="16">
        <v>16881</v>
      </c>
      <c r="I40" s="16">
        <v>35749</v>
      </c>
      <c r="J40" s="16">
        <v>130965</v>
      </c>
    </row>
    <row r="41" spans="1:10" s="17" customFormat="1" ht="12" customHeight="1" x14ac:dyDescent="0.2">
      <c r="A41" s="90"/>
      <c r="B41" s="341" t="s">
        <v>35</v>
      </c>
      <c r="C41" s="341"/>
      <c r="D41" s="19">
        <v>25846</v>
      </c>
      <c r="E41" s="19">
        <v>32245</v>
      </c>
      <c r="F41" s="19">
        <v>58091</v>
      </c>
      <c r="G41" s="19">
        <v>14725</v>
      </c>
      <c r="H41" s="19">
        <v>13485</v>
      </c>
      <c r="I41" s="19">
        <v>28210</v>
      </c>
      <c r="J41" s="19">
        <v>86301</v>
      </c>
    </row>
    <row r="42" spans="1:10" s="17" customFormat="1" ht="12" customHeight="1" x14ac:dyDescent="0.2">
      <c r="A42" s="92"/>
      <c r="B42" s="341" t="s">
        <v>36</v>
      </c>
      <c r="C42" s="341"/>
      <c r="D42" s="19">
        <v>9624</v>
      </c>
      <c r="E42" s="19">
        <v>10509</v>
      </c>
      <c r="F42" s="19">
        <v>20133</v>
      </c>
      <c r="G42" s="19">
        <v>1856</v>
      </c>
      <c r="H42" s="19">
        <v>1496</v>
      </c>
      <c r="I42" s="19">
        <v>3352</v>
      </c>
      <c r="J42" s="19">
        <v>23485</v>
      </c>
    </row>
    <row r="43" spans="1:10" s="17" customFormat="1" ht="12" customHeight="1" x14ac:dyDescent="0.2">
      <c r="A43" s="92"/>
      <c r="B43" s="71"/>
      <c r="C43" s="91" t="s">
        <v>37</v>
      </c>
      <c r="D43" s="19">
        <v>4425</v>
      </c>
      <c r="E43" s="19">
        <v>4891</v>
      </c>
      <c r="F43" s="19">
        <v>9316</v>
      </c>
      <c r="G43" s="19">
        <v>1217</v>
      </c>
      <c r="H43" s="19">
        <v>963</v>
      </c>
      <c r="I43" s="19">
        <v>2180</v>
      </c>
      <c r="J43" s="19">
        <v>11496</v>
      </c>
    </row>
    <row r="44" spans="1:10" s="17" customFormat="1" ht="12" customHeight="1" x14ac:dyDescent="0.2">
      <c r="A44" s="92"/>
      <c r="B44" s="71"/>
      <c r="C44" s="91" t="s">
        <v>38</v>
      </c>
      <c r="D44" s="19">
        <v>4817</v>
      </c>
      <c r="E44" s="19">
        <v>5180</v>
      </c>
      <c r="F44" s="19">
        <v>9997</v>
      </c>
      <c r="G44" s="19">
        <v>596</v>
      </c>
      <c r="H44" s="19">
        <v>502</v>
      </c>
      <c r="I44" s="19">
        <v>1098</v>
      </c>
      <c r="J44" s="19">
        <v>11095</v>
      </c>
    </row>
    <row r="45" spans="1:10" s="17" customFormat="1" ht="12" customHeight="1" x14ac:dyDescent="0.2">
      <c r="A45" s="92"/>
      <c r="B45" s="72"/>
      <c r="C45" s="72" t="s">
        <v>39</v>
      </c>
      <c r="D45" s="19">
        <v>382</v>
      </c>
      <c r="E45" s="19">
        <v>438</v>
      </c>
      <c r="F45" s="19">
        <v>820</v>
      </c>
      <c r="G45" s="19">
        <v>43</v>
      </c>
      <c r="H45" s="19">
        <v>31</v>
      </c>
      <c r="I45" s="19">
        <v>74</v>
      </c>
      <c r="J45" s="19">
        <v>894</v>
      </c>
    </row>
    <row r="46" spans="1:10" s="17" customFormat="1" ht="12" customHeight="1" x14ac:dyDescent="0.2">
      <c r="A46" s="92"/>
      <c r="B46" s="341" t="s">
        <v>40</v>
      </c>
      <c r="C46" s="341"/>
      <c r="D46" s="19">
        <v>7726</v>
      </c>
      <c r="E46" s="19">
        <v>9266</v>
      </c>
      <c r="F46" s="19">
        <v>16992</v>
      </c>
      <c r="G46" s="19">
        <v>2287</v>
      </c>
      <c r="H46" s="19">
        <v>1900</v>
      </c>
      <c r="I46" s="19">
        <v>4187</v>
      </c>
      <c r="J46" s="19">
        <v>21179</v>
      </c>
    </row>
    <row r="47" spans="1:10" s="17" customFormat="1" ht="12" customHeight="1" x14ac:dyDescent="0.2">
      <c r="A47" s="92"/>
      <c r="B47" s="71"/>
      <c r="C47" s="91" t="s">
        <v>41</v>
      </c>
      <c r="D47" s="19">
        <v>1071</v>
      </c>
      <c r="E47" s="19">
        <v>1194</v>
      </c>
      <c r="F47" s="19">
        <v>2265</v>
      </c>
      <c r="G47" s="19">
        <v>150</v>
      </c>
      <c r="H47" s="19">
        <v>123</v>
      </c>
      <c r="I47" s="19">
        <v>273</v>
      </c>
      <c r="J47" s="19">
        <v>2538</v>
      </c>
    </row>
    <row r="48" spans="1:10" s="17" customFormat="1" ht="12" customHeight="1" x14ac:dyDescent="0.2">
      <c r="A48" s="92"/>
      <c r="B48" s="71"/>
      <c r="C48" s="91" t="s">
        <v>42</v>
      </c>
      <c r="D48" s="19">
        <v>2329</v>
      </c>
      <c r="E48" s="19">
        <v>2682</v>
      </c>
      <c r="F48" s="19">
        <v>5011</v>
      </c>
      <c r="G48" s="19">
        <v>453</v>
      </c>
      <c r="H48" s="19">
        <v>368</v>
      </c>
      <c r="I48" s="19">
        <v>821</v>
      </c>
      <c r="J48" s="19">
        <v>5832</v>
      </c>
    </row>
    <row r="49" spans="1:10" s="17" customFormat="1" ht="12" customHeight="1" x14ac:dyDescent="0.2">
      <c r="A49" s="92"/>
      <c r="B49" s="71"/>
      <c r="C49" s="71" t="s">
        <v>43</v>
      </c>
      <c r="D49" s="25">
        <v>4326</v>
      </c>
      <c r="E49" s="25">
        <v>5390</v>
      </c>
      <c r="F49" s="25">
        <v>9716</v>
      </c>
      <c r="G49" s="25">
        <v>1684</v>
      </c>
      <c r="H49" s="25">
        <v>1409</v>
      </c>
      <c r="I49" s="25">
        <v>3093</v>
      </c>
      <c r="J49" s="25">
        <v>12809</v>
      </c>
    </row>
    <row r="50" spans="1:10" s="17" customFormat="1" ht="12" customHeight="1" x14ac:dyDescent="0.2">
      <c r="A50" s="365"/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s="15" customFormat="1" ht="12" customHeight="1" x14ac:dyDescent="0.2">
      <c r="A51" s="326" t="s">
        <v>44</v>
      </c>
      <c r="B51" s="326"/>
      <c r="C51" s="326"/>
      <c r="D51" s="16">
        <v>19317</v>
      </c>
      <c r="E51" s="16">
        <v>22111</v>
      </c>
      <c r="F51" s="16">
        <v>41428</v>
      </c>
      <c r="G51" s="16">
        <v>5780</v>
      </c>
      <c r="H51" s="16">
        <v>5074</v>
      </c>
      <c r="I51" s="16">
        <v>10854</v>
      </c>
      <c r="J51" s="16">
        <v>52282</v>
      </c>
    </row>
    <row r="52" spans="1:10" s="17" customFormat="1" ht="12" customHeight="1" x14ac:dyDescent="0.2">
      <c r="A52" s="92"/>
      <c r="B52" s="341" t="s">
        <v>45</v>
      </c>
      <c r="C52" s="341"/>
      <c r="D52" s="19">
        <v>6093</v>
      </c>
      <c r="E52" s="19">
        <v>7337</v>
      </c>
      <c r="F52" s="19">
        <v>13430</v>
      </c>
      <c r="G52" s="19">
        <v>2557</v>
      </c>
      <c r="H52" s="19">
        <v>2352</v>
      </c>
      <c r="I52" s="19">
        <v>4909</v>
      </c>
      <c r="J52" s="19">
        <v>18339</v>
      </c>
    </row>
    <row r="53" spans="1:10" s="17" customFormat="1" ht="12" customHeight="1" x14ac:dyDescent="0.2">
      <c r="A53" s="92"/>
      <c r="B53" s="341" t="s">
        <v>46</v>
      </c>
      <c r="C53" s="341"/>
      <c r="D53" s="19">
        <v>11496</v>
      </c>
      <c r="E53" s="19">
        <v>12908</v>
      </c>
      <c r="F53" s="19">
        <v>24404</v>
      </c>
      <c r="G53" s="19">
        <v>3009</v>
      </c>
      <c r="H53" s="19">
        <v>2567</v>
      </c>
      <c r="I53" s="19">
        <v>5576</v>
      </c>
      <c r="J53" s="19">
        <v>29980</v>
      </c>
    </row>
    <row r="54" spans="1:10" s="17" customFormat="1" ht="12" customHeight="1" x14ac:dyDescent="0.2">
      <c r="A54" s="92"/>
      <c r="B54" s="364" t="s">
        <v>47</v>
      </c>
      <c r="C54" s="364"/>
      <c r="D54" s="25">
        <v>1728</v>
      </c>
      <c r="E54" s="25">
        <v>1866</v>
      </c>
      <c r="F54" s="25">
        <v>3594</v>
      </c>
      <c r="G54" s="25">
        <v>214</v>
      </c>
      <c r="H54" s="25">
        <v>155</v>
      </c>
      <c r="I54" s="25">
        <v>369</v>
      </c>
      <c r="J54" s="25">
        <v>3963</v>
      </c>
    </row>
    <row r="55" spans="1:10" s="17" customFormat="1" ht="12" customHeight="1" x14ac:dyDescent="0.2">
      <c r="A55" s="365"/>
      <c r="B55" s="365"/>
      <c r="C55" s="365"/>
      <c r="D55" s="365"/>
      <c r="E55" s="365"/>
      <c r="F55" s="365"/>
      <c r="G55" s="365"/>
      <c r="H55" s="365"/>
      <c r="I55" s="365"/>
      <c r="J55" s="365"/>
    </row>
    <row r="56" spans="1:10" s="17" customFormat="1" ht="12" customHeight="1" x14ac:dyDescent="0.2">
      <c r="A56" s="326" t="s">
        <v>274</v>
      </c>
      <c r="B56" s="326"/>
      <c r="C56" s="326"/>
      <c r="D56" s="16">
        <f t="shared" ref="D56:J56" si="0">D10+D21+D36+D40+D51</f>
        <v>111045</v>
      </c>
      <c r="E56" s="16">
        <f t="shared" si="0"/>
        <v>130320</v>
      </c>
      <c r="F56" s="16">
        <f t="shared" si="0"/>
        <v>241365</v>
      </c>
      <c r="G56" s="16">
        <f t="shared" si="0"/>
        <v>43180</v>
      </c>
      <c r="H56" s="16">
        <f t="shared" si="0"/>
        <v>37731</v>
      </c>
      <c r="I56" s="16">
        <f t="shared" si="0"/>
        <v>80911</v>
      </c>
      <c r="J56" s="16">
        <f t="shared" si="0"/>
        <v>322276</v>
      </c>
    </row>
    <row r="57" spans="1:10" s="17" customFormat="1" ht="12" customHeight="1" x14ac:dyDescent="0.2">
      <c r="A57" s="342" t="s">
        <v>48</v>
      </c>
      <c r="B57" s="342"/>
      <c r="C57" s="342"/>
      <c r="D57" s="16">
        <f t="shared" ref="D57:J57" si="1">SUM(D58:D81)</f>
        <v>17509</v>
      </c>
      <c r="E57" s="16">
        <f t="shared" si="1"/>
        <v>20150</v>
      </c>
      <c r="F57" s="16">
        <f t="shared" si="1"/>
        <v>37659</v>
      </c>
      <c r="G57" s="16">
        <f t="shared" si="1"/>
        <v>5232</v>
      </c>
      <c r="H57" s="16">
        <f t="shared" si="1"/>
        <v>4662</v>
      </c>
      <c r="I57" s="16">
        <f t="shared" si="1"/>
        <v>9894</v>
      </c>
      <c r="J57" s="16">
        <f t="shared" si="1"/>
        <v>47553</v>
      </c>
    </row>
    <row r="58" spans="1:10" s="17" customFormat="1" ht="12" customHeight="1" x14ac:dyDescent="0.2">
      <c r="B58" s="95"/>
      <c r="C58" s="94" t="s">
        <v>240</v>
      </c>
      <c r="D58" s="19">
        <v>449</v>
      </c>
      <c r="E58" s="19">
        <v>524</v>
      </c>
      <c r="F58" s="19">
        <v>973</v>
      </c>
      <c r="G58" s="19">
        <v>76</v>
      </c>
      <c r="H58" s="19">
        <v>55</v>
      </c>
      <c r="I58" s="19">
        <v>131</v>
      </c>
      <c r="J58" s="19">
        <v>1104</v>
      </c>
    </row>
    <row r="59" spans="1:10" s="17" customFormat="1" ht="12" customHeight="1" x14ac:dyDescent="0.2">
      <c r="B59" s="95"/>
      <c r="C59" s="69" t="s">
        <v>49</v>
      </c>
      <c r="D59" s="19">
        <v>1300</v>
      </c>
      <c r="E59" s="19">
        <v>1519</v>
      </c>
      <c r="F59" s="19">
        <v>2819</v>
      </c>
      <c r="G59" s="19">
        <v>371</v>
      </c>
      <c r="H59" s="19">
        <v>317</v>
      </c>
      <c r="I59" s="19">
        <v>688</v>
      </c>
      <c r="J59" s="19">
        <v>3507</v>
      </c>
    </row>
    <row r="60" spans="1:10" s="17" customFormat="1" ht="12" customHeight="1" x14ac:dyDescent="0.2">
      <c r="B60" s="95"/>
      <c r="C60" s="69" t="s">
        <v>50</v>
      </c>
      <c r="D60" s="19">
        <v>271</v>
      </c>
      <c r="E60" s="19">
        <v>276</v>
      </c>
      <c r="F60" s="19">
        <v>547</v>
      </c>
      <c r="G60" s="19">
        <v>30</v>
      </c>
      <c r="H60" s="19">
        <v>21</v>
      </c>
      <c r="I60" s="19">
        <v>51</v>
      </c>
      <c r="J60" s="19">
        <v>598</v>
      </c>
    </row>
    <row r="61" spans="1:10" s="17" customFormat="1" ht="12" customHeight="1" x14ac:dyDescent="0.2">
      <c r="B61" s="95"/>
      <c r="C61" s="69" t="s">
        <v>241</v>
      </c>
      <c r="D61" s="19">
        <v>84</v>
      </c>
      <c r="E61" s="19">
        <v>90</v>
      </c>
      <c r="F61" s="19">
        <v>174</v>
      </c>
      <c r="G61" s="19">
        <v>8</v>
      </c>
      <c r="H61" s="19">
        <v>6</v>
      </c>
      <c r="I61" s="19">
        <v>14</v>
      </c>
      <c r="J61" s="19">
        <v>188</v>
      </c>
    </row>
    <row r="62" spans="1:10" s="17" customFormat="1" ht="12" customHeight="1" x14ac:dyDescent="0.2">
      <c r="B62" s="95"/>
      <c r="C62" s="69" t="s">
        <v>242</v>
      </c>
      <c r="D62" s="19">
        <v>94</v>
      </c>
      <c r="E62" s="19">
        <v>94</v>
      </c>
      <c r="F62" s="19">
        <v>188</v>
      </c>
      <c r="G62" s="19">
        <v>13</v>
      </c>
      <c r="H62" s="19">
        <v>12</v>
      </c>
      <c r="I62" s="19">
        <v>25</v>
      </c>
      <c r="J62" s="19">
        <v>213</v>
      </c>
    </row>
    <row r="63" spans="1:10" s="17" customFormat="1" ht="12" customHeight="1" x14ac:dyDescent="0.2">
      <c r="B63" s="96"/>
      <c r="C63" s="76" t="s">
        <v>243</v>
      </c>
      <c r="D63" s="19">
        <v>163</v>
      </c>
      <c r="E63" s="19">
        <v>150</v>
      </c>
      <c r="F63" s="19">
        <v>313</v>
      </c>
      <c r="G63" s="19">
        <v>16</v>
      </c>
      <c r="H63" s="19">
        <v>7</v>
      </c>
      <c r="I63" s="19">
        <v>23</v>
      </c>
      <c r="J63" s="19">
        <v>336</v>
      </c>
    </row>
    <row r="64" spans="1:10" s="17" customFormat="1" ht="12" customHeight="1" x14ac:dyDescent="0.2">
      <c r="B64" s="95"/>
      <c r="C64" s="69" t="s">
        <v>244</v>
      </c>
      <c r="D64" s="19">
        <v>275</v>
      </c>
      <c r="E64" s="19">
        <v>313</v>
      </c>
      <c r="F64" s="19">
        <v>588</v>
      </c>
      <c r="G64" s="19">
        <v>68</v>
      </c>
      <c r="H64" s="19">
        <v>70</v>
      </c>
      <c r="I64" s="19">
        <v>138</v>
      </c>
      <c r="J64" s="19">
        <v>726</v>
      </c>
    </row>
    <row r="65" spans="2:10" s="17" customFormat="1" ht="12" customHeight="1" x14ac:dyDescent="0.2">
      <c r="B65" s="95"/>
      <c r="C65" s="69" t="s">
        <v>52</v>
      </c>
      <c r="D65" s="19">
        <v>860</v>
      </c>
      <c r="E65" s="19">
        <v>964</v>
      </c>
      <c r="F65" s="19">
        <v>1824</v>
      </c>
      <c r="G65" s="19">
        <v>121</v>
      </c>
      <c r="H65" s="19">
        <v>83</v>
      </c>
      <c r="I65" s="19">
        <v>204</v>
      </c>
      <c r="J65" s="19">
        <v>2028</v>
      </c>
    </row>
    <row r="66" spans="2:10" s="17" customFormat="1" ht="12" customHeight="1" x14ac:dyDescent="0.2">
      <c r="B66" s="95"/>
      <c r="C66" s="69" t="s">
        <v>53</v>
      </c>
      <c r="D66" s="19">
        <v>2185</v>
      </c>
      <c r="E66" s="19">
        <v>2820</v>
      </c>
      <c r="F66" s="19">
        <v>5005</v>
      </c>
      <c r="G66" s="19">
        <v>1389</v>
      </c>
      <c r="H66" s="19">
        <v>1312</v>
      </c>
      <c r="I66" s="19">
        <v>2701</v>
      </c>
      <c r="J66" s="19">
        <v>7706</v>
      </c>
    </row>
    <row r="67" spans="2:10" s="17" customFormat="1" ht="12" customHeight="1" x14ac:dyDescent="0.2">
      <c r="B67" s="95"/>
      <c r="C67" s="69" t="s">
        <v>54</v>
      </c>
      <c r="D67" s="19">
        <v>998</v>
      </c>
      <c r="E67" s="19">
        <v>1185</v>
      </c>
      <c r="F67" s="19">
        <v>2183</v>
      </c>
      <c r="G67" s="19">
        <v>249</v>
      </c>
      <c r="H67" s="19">
        <v>182</v>
      </c>
      <c r="I67" s="19">
        <v>431</v>
      </c>
      <c r="J67" s="19">
        <v>2614</v>
      </c>
    </row>
    <row r="68" spans="2:10" s="17" customFormat="1" ht="12" customHeight="1" x14ac:dyDescent="0.2">
      <c r="B68" s="95"/>
      <c r="C68" s="69" t="s">
        <v>245</v>
      </c>
      <c r="D68" s="19">
        <v>353</v>
      </c>
      <c r="E68" s="19">
        <v>396</v>
      </c>
      <c r="F68" s="19">
        <v>749</v>
      </c>
      <c r="G68" s="19">
        <v>82</v>
      </c>
      <c r="H68" s="19">
        <v>74</v>
      </c>
      <c r="I68" s="19">
        <v>156</v>
      </c>
      <c r="J68" s="19">
        <v>905</v>
      </c>
    </row>
    <row r="69" spans="2:10" s="17" customFormat="1" ht="12" customHeight="1" x14ac:dyDescent="0.2">
      <c r="B69" s="95"/>
      <c r="C69" s="69" t="s">
        <v>55</v>
      </c>
      <c r="D69" s="19">
        <v>661</v>
      </c>
      <c r="E69" s="19">
        <v>731</v>
      </c>
      <c r="F69" s="19">
        <v>1392</v>
      </c>
      <c r="G69" s="19">
        <v>119</v>
      </c>
      <c r="H69" s="19">
        <v>93</v>
      </c>
      <c r="I69" s="19">
        <v>212</v>
      </c>
      <c r="J69" s="19">
        <v>1604</v>
      </c>
    </row>
    <row r="70" spans="2:10" s="17" customFormat="1" ht="12" customHeight="1" x14ac:dyDescent="0.2">
      <c r="B70" s="95"/>
      <c r="C70" s="69" t="s">
        <v>56</v>
      </c>
      <c r="D70" s="19">
        <v>2389</v>
      </c>
      <c r="E70" s="19">
        <v>2828</v>
      </c>
      <c r="F70" s="19">
        <v>5217</v>
      </c>
      <c r="G70" s="19">
        <v>757</v>
      </c>
      <c r="H70" s="19">
        <v>747</v>
      </c>
      <c r="I70" s="19">
        <v>1504</v>
      </c>
      <c r="J70" s="19">
        <v>6721</v>
      </c>
    </row>
    <row r="71" spans="2:10" s="17" customFormat="1" ht="12" customHeight="1" x14ac:dyDescent="0.2">
      <c r="B71" s="95"/>
      <c r="C71" s="69" t="s">
        <v>57</v>
      </c>
      <c r="D71" s="19">
        <v>137</v>
      </c>
      <c r="E71" s="19">
        <v>153</v>
      </c>
      <c r="F71" s="19">
        <v>290</v>
      </c>
      <c r="G71" s="19">
        <v>14</v>
      </c>
      <c r="H71" s="19">
        <v>9</v>
      </c>
      <c r="I71" s="19">
        <v>23</v>
      </c>
      <c r="J71" s="19">
        <v>313</v>
      </c>
    </row>
    <row r="72" spans="2:10" s="17" customFormat="1" ht="12" customHeight="1" x14ac:dyDescent="0.2">
      <c r="B72" s="95"/>
      <c r="C72" s="69" t="s">
        <v>58</v>
      </c>
      <c r="D72" s="19">
        <v>1568</v>
      </c>
      <c r="E72" s="19">
        <v>1815</v>
      </c>
      <c r="F72" s="19">
        <v>3383</v>
      </c>
      <c r="G72" s="19">
        <v>471</v>
      </c>
      <c r="H72" s="19">
        <v>430</v>
      </c>
      <c r="I72" s="19">
        <v>901</v>
      </c>
      <c r="J72" s="19">
        <v>4284</v>
      </c>
    </row>
    <row r="73" spans="2:10" s="17" customFormat="1" ht="12" customHeight="1" x14ac:dyDescent="0.2">
      <c r="B73" s="95"/>
      <c r="C73" s="69" t="s">
        <v>246</v>
      </c>
      <c r="D73" s="19">
        <v>293</v>
      </c>
      <c r="E73" s="19">
        <v>342</v>
      </c>
      <c r="F73" s="19">
        <v>635</v>
      </c>
      <c r="G73" s="19">
        <v>36</v>
      </c>
      <c r="H73" s="19">
        <v>29</v>
      </c>
      <c r="I73" s="19">
        <v>65</v>
      </c>
      <c r="J73" s="19">
        <v>700</v>
      </c>
    </row>
    <row r="74" spans="2:10" s="17" customFormat="1" ht="12" customHeight="1" x14ac:dyDescent="0.2">
      <c r="B74" s="95"/>
      <c r="C74" s="69" t="s">
        <v>247</v>
      </c>
      <c r="D74" s="19">
        <v>102</v>
      </c>
      <c r="E74" s="19">
        <v>109</v>
      </c>
      <c r="F74" s="19">
        <v>211</v>
      </c>
      <c r="G74" s="19">
        <v>6</v>
      </c>
      <c r="H74" s="19">
        <v>6</v>
      </c>
      <c r="I74" s="19">
        <v>12</v>
      </c>
      <c r="J74" s="19">
        <v>223</v>
      </c>
    </row>
    <row r="75" spans="2:10" s="17" customFormat="1" ht="12" customHeight="1" x14ac:dyDescent="0.2">
      <c r="B75" s="95"/>
      <c r="C75" s="69" t="s">
        <v>59</v>
      </c>
      <c r="D75" s="19">
        <v>972</v>
      </c>
      <c r="E75" s="19">
        <v>1079</v>
      </c>
      <c r="F75" s="19">
        <v>2051</v>
      </c>
      <c r="G75" s="19">
        <v>214</v>
      </c>
      <c r="H75" s="19">
        <v>179</v>
      </c>
      <c r="I75" s="19">
        <v>393</v>
      </c>
      <c r="J75" s="19">
        <v>2444</v>
      </c>
    </row>
    <row r="76" spans="2:10" s="17" customFormat="1" ht="12" customHeight="1" x14ac:dyDescent="0.2">
      <c r="B76" s="95"/>
      <c r="C76" s="69" t="s">
        <v>248</v>
      </c>
      <c r="D76" s="19">
        <v>553</v>
      </c>
      <c r="E76" s="19">
        <v>619</v>
      </c>
      <c r="F76" s="19">
        <v>1172</v>
      </c>
      <c r="G76" s="19">
        <v>111</v>
      </c>
      <c r="H76" s="19">
        <v>96</v>
      </c>
      <c r="I76" s="19">
        <v>207</v>
      </c>
      <c r="J76" s="19">
        <v>1379</v>
      </c>
    </row>
    <row r="77" spans="2:10" s="17" customFormat="1" ht="12" customHeight="1" x14ac:dyDescent="0.2">
      <c r="B77" s="95"/>
      <c r="C77" s="69" t="s">
        <v>60</v>
      </c>
      <c r="D77" s="19">
        <v>971</v>
      </c>
      <c r="E77" s="19">
        <v>1039</v>
      </c>
      <c r="F77" s="19">
        <v>2010</v>
      </c>
      <c r="G77" s="19">
        <v>210</v>
      </c>
      <c r="H77" s="19">
        <v>196</v>
      </c>
      <c r="I77" s="19">
        <v>406</v>
      </c>
      <c r="J77" s="19">
        <v>2416</v>
      </c>
    </row>
    <row r="78" spans="2:10" s="17" customFormat="1" ht="12" customHeight="1" x14ac:dyDescent="0.2">
      <c r="B78" s="95"/>
      <c r="C78" s="69" t="s">
        <v>249</v>
      </c>
      <c r="D78" s="19">
        <v>132</v>
      </c>
      <c r="E78" s="19">
        <v>117</v>
      </c>
      <c r="F78" s="19">
        <v>249</v>
      </c>
      <c r="G78" s="19">
        <v>14</v>
      </c>
      <c r="H78" s="19">
        <v>12</v>
      </c>
      <c r="I78" s="19">
        <v>26</v>
      </c>
      <c r="J78" s="19">
        <v>275</v>
      </c>
    </row>
    <row r="79" spans="2:10" s="17" customFormat="1" ht="12" customHeight="1" x14ac:dyDescent="0.2">
      <c r="B79" s="95"/>
      <c r="C79" s="69" t="s">
        <v>61</v>
      </c>
      <c r="D79" s="19">
        <v>1452</v>
      </c>
      <c r="E79" s="19">
        <v>1600</v>
      </c>
      <c r="F79" s="19">
        <v>3052</v>
      </c>
      <c r="G79" s="19">
        <v>513</v>
      </c>
      <c r="H79" s="19">
        <v>419</v>
      </c>
      <c r="I79" s="19">
        <v>932</v>
      </c>
      <c r="J79" s="19">
        <v>3984</v>
      </c>
    </row>
    <row r="80" spans="2:10" s="17" customFormat="1" ht="12" customHeight="1" x14ac:dyDescent="0.2">
      <c r="B80" s="95"/>
      <c r="C80" s="69" t="s">
        <v>250</v>
      </c>
      <c r="D80" s="19">
        <v>207</v>
      </c>
      <c r="E80" s="19">
        <v>204</v>
      </c>
      <c r="F80" s="19">
        <v>411</v>
      </c>
      <c r="G80" s="19">
        <v>18</v>
      </c>
      <c r="H80" s="19">
        <v>14</v>
      </c>
      <c r="I80" s="19">
        <v>32</v>
      </c>
      <c r="J80" s="19">
        <v>443</v>
      </c>
    </row>
    <row r="81" spans="1:10" s="17" customFormat="1" ht="12" customHeight="1" x14ac:dyDescent="0.2">
      <c r="B81" s="95"/>
      <c r="C81" s="95" t="s">
        <v>62</v>
      </c>
      <c r="D81" s="25">
        <v>1040</v>
      </c>
      <c r="E81" s="25">
        <v>1183</v>
      </c>
      <c r="F81" s="25">
        <v>2223</v>
      </c>
      <c r="G81" s="25">
        <v>326</v>
      </c>
      <c r="H81" s="25">
        <v>293</v>
      </c>
      <c r="I81" s="25">
        <v>619</v>
      </c>
      <c r="J81" s="25">
        <v>2842</v>
      </c>
    </row>
    <row r="82" spans="1:10" s="17" customFormat="1" ht="12" customHeight="1" x14ac:dyDescent="0.2">
      <c r="A82" s="365"/>
      <c r="B82" s="365"/>
      <c r="C82" s="365"/>
      <c r="D82" s="365"/>
      <c r="E82" s="365"/>
      <c r="F82" s="365"/>
      <c r="G82" s="365"/>
      <c r="H82" s="365"/>
      <c r="I82" s="365"/>
      <c r="J82" s="365"/>
    </row>
    <row r="83" spans="1:10" s="17" customFormat="1" ht="12" customHeight="1" x14ac:dyDescent="0.2">
      <c r="A83" s="326" t="s">
        <v>63</v>
      </c>
      <c r="B83" s="326"/>
      <c r="C83" s="326"/>
      <c r="D83" s="16">
        <f t="shared" ref="D83:J83" si="2">SUM(D84:D153)</f>
        <v>44669</v>
      </c>
      <c r="E83" s="16">
        <f t="shared" si="2"/>
        <v>53659</v>
      </c>
      <c r="F83" s="16">
        <f t="shared" si="2"/>
        <v>98328</v>
      </c>
      <c r="G83" s="16">
        <f t="shared" si="2"/>
        <v>19395</v>
      </c>
      <c r="H83" s="16">
        <f t="shared" si="2"/>
        <v>17266</v>
      </c>
      <c r="I83" s="16">
        <f t="shared" si="2"/>
        <v>36661</v>
      </c>
      <c r="J83" s="16">
        <f t="shared" si="2"/>
        <v>134989</v>
      </c>
    </row>
    <row r="84" spans="1:10" s="17" customFormat="1" ht="12" customHeight="1" x14ac:dyDescent="0.2">
      <c r="B84" s="95"/>
      <c r="C84" s="94" t="s">
        <v>64</v>
      </c>
      <c r="D84" s="19">
        <v>1176</v>
      </c>
      <c r="E84" s="19">
        <v>1486</v>
      </c>
      <c r="F84" s="19">
        <v>2662</v>
      </c>
      <c r="G84" s="19">
        <v>591</v>
      </c>
      <c r="H84" s="19">
        <v>523</v>
      </c>
      <c r="I84" s="19">
        <v>1114</v>
      </c>
      <c r="J84" s="19">
        <v>3776</v>
      </c>
    </row>
    <row r="85" spans="1:10" s="17" customFormat="1" ht="12" customHeight="1" x14ac:dyDescent="0.2">
      <c r="B85" s="95"/>
      <c r="C85" s="94" t="s">
        <v>65</v>
      </c>
      <c r="D85" s="19">
        <v>541</v>
      </c>
      <c r="E85" s="19">
        <v>612</v>
      </c>
      <c r="F85" s="19">
        <v>1153</v>
      </c>
      <c r="G85" s="19">
        <v>52</v>
      </c>
      <c r="H85" s="19">
        <v>29</v>
      </c>
      <c r="I85" s="19">
        <v>81</v>
      </c>
      <c r="J85" s="19">
        <v>1234</v>
      </c>
    </row>
    <row r="86" spans="1:10" s="17" customFormat="1" ht="12" customHeight="1" x14ac:dyDescent="0.2">
      <c r="B86" s="95"/>
      <c r="C86" s="69" t="s">
        <v>66</v>
      </c>
      <c r="D86" s="19">
        <v>131</v>
      </c>
      <c r="E86" s="19">
        <v>133</v>
      </c>
      <c r="F86" s="19">
        <v>264</v>
      </c>
      <c r="G86" s="19">
        <v>19</v>
      </c>
      <c r="H86" s="19">
        <v>17</v>
      </c>
      <c r="I86" s="19">
        <v>36</v>
      </c>
      <c r="J86" s="19">
        <v>300</v>
      </c>
    </row>
    <row r="87" spans="1:10" s="17" customFormat="1" ht="12" customHeight="1" x14ac:dyDescent="0.2">
      <c r="B87" s="95"/>
      <c r="C87" s="69" t="s">
        <v>67</v>
      </c>
      <c r="D87" s="19">
        <v>414</v>
      </c>
      <c r="E87" s="19">
        <v>437</v>
      </c>
      <c r="F87" s="19">
        <v>851</v>
      </c>
      <c r="G87" s="19">
        <v>68</v>
      </c>
      <c r="H87" s="19">
        <v>51</v>
      </c>
      <c r="I87" s="19">
        <v>119</v>
      </c>
      <c r="J87" s="19">
        <v>970</v>
      </c>
    </row>
    <row r="88" spans="1:10" s="17" customFormat="1" ht="12" customHeight="1" x14ac:dyDescent="0.2">
      <c r="B88" s="95"/>
      <c r="C88" s="69" t="s">
        <v>68</v>
      </c>
      <c r="D88" s="19">
        <v>132</v>
      </c>
      <c r="E88" s="19">
        <v>131</v>
      </c>
      <c r="F88" s="19">
        <v>263</v>
      </c>
      <c r="G88" s="19">
        <v>18</v>
      </c>
      <c r="H88" s="19">
        <v>4</v>
      </c>
      <c r="I88" s="19">
        <v>22</v>
      </c>
      <c r="J88" s="19">
        <v>285</v>
      </c>
    </row>
    <row r="89" spans="1:10" s="17" customFormat="1" ht="12" customHeight="1" x14ac:dyDescent="0.2">
      <c r="B89" s="95"/>
      <c r="C89" s="69" t="s">
        <v>257</v>
      </c>
      <c r="D89" s="19">
        <v>578</v>
      </c>
      <c r="E89" s="19">
        <v>646</v>
      </c>
      <c r="F89" s="19">
        <v>1224</v>
      </c>
      <c r="G89" s="19">
        <v>277</v>
      </c>
      <c r="H89" s="19">
        <v>238</v>
      </c>
      <c r="I89" s="19">
        <v>515</v>
      </c>
      <c r="J89" s="19">
        <v>1739</v>
      </c>
    </row>
    <row r="90" spans="1:10" s="17" customFormat="1" ht="12" customHeight="1" x14ac:dyDescent="0.2">
      <c r="B90" s="95"/>
      <c r="C90" s="69" t="s">
        <v>69</v>
      </c>
      <c r="D90" s="19">
        <v>500</v>
      </c>
      <c r="E90" s="19">
        <v>590</v>
      </c>
      <c r="F90" s="19">
        <v>1090</v>
      </c>
      <c r="G90" s="19">
        <v>131</v>
      </c>
      <c r="H90" s="19">
        <v>107</v>
      </c>
      <c r="I90" s="19">
        <v>238</v>
      </c>
      <c r="J90" s="19">
        <v>1328</v>
      </c>
    </row>
    <row r="91" spans="1:10" s="17" customFormat="1" ht="12" customHeight="1" x14ac:dyDescent="0.2">
      <c r="B91" s="95"/>
      <c r="C91" s="69" t="s">
        <v>70</v>
      </c>
      <c r="D91" s="19">
        <v>260</v>
      </c>
      <c r="E91" s="19">
        <v>291</v>
      </c>
      <c r="F91" s="19">
        <v>551</v>
      </c>
      <c r="G91" s="19">
        <v>25</v>
      </c>
      <c r="H91" s="19">
        <v>29</v>
      </c>
      <c r="I91" s="19">
        <v>54</v>
      </c>
      <c r="J91" s="19">
        <v>605</v>
      </c>
    </row>
    <row r="92" spans="1:10" s="17" customFormat="1" ht="12" customHeight="1" x14ac:dyDescent="0.2">
      <c r="B92" s="95"/>
      <c r="C92" s="69" t="s">
        <v>258</v>
      </c>
      <c r="D92" s="19">
        <v>154</v>
      </c>
      <c r="E92" s="19">
        <v>162</v>
      </c>
      <c r="F92" s="19">
        <v>316</v>
      </c>
      <c r="G92" s="19">
        <v>11</v>
      </c>
      <c r="H92" s="19">
        <v>7</v>
      </c>
      <c r="I92" s="19">
        <v>18</v>
      </c>
      <c r="J92" s="19">
        <v>334</v>
      </c>
    </row>
    <row r="93" spans="1:10" s="17" customFormat="1" ht="12" customHeight="1" x14ac:dyDescent="0.2">
      <c r="B93" s="95"/>
      <c r="C93" s="69" t="s">
        <v>71</v>
      </c>
      <c r="D93" s="19">
        <v>850</v>
      </c>
      <c r="E93" s="19">
        <v>1032</v>
      </c>
      <c r="F93" s="19">
        <v>1882</v>
      </c>
      <c r="G93" s="19">
        <v>250</v>
      </c>
      <c r="H93" s="19">
        <v>183</v>
      </c>
      <c r="I93" s="19">
        <v>433</v>
      </c>
      <c r="J93" s="19">
        <v>2315</v>
      </c>
    </row>
    <row r="94" spans="1:10" s="17" customFormat="1" ht="12" customHeight="1" x14ac:dyDescent="0.2">
      <c r="B94" s="95"/>
      <c r="C94" s="69" t="s">
        <v>72</v>
      </c>
      <c r="D94" s="19">
        <v>238</v>
      </c>
      <c r="E94" s="19">
        <v>267</v>
      </c>
      <c r="F94" s="19">
        <v>505</v>
      </c>
      <c r="G94" s="19">
        <v>61</v>
      </c>
      <c r="H94" s="19">
        <v>48</v>
      </c>
      <c r="I94" s="19">
        <v>109</v>
      </c>
      <c r="J94" s="19">
        <v>614</v>
      </c>
    </row>
    <row r="95" spans="1:10" s="17" customFormat="1" ht="12" customHeight="1" x14ac:dyDescent="0.2">
      <c r="B95" s="95"/>
      <c r="C95" s="69" t="s">
        <v>73</v>
      </c>
      <c r="D95" s="19">
        <v>256</v>
      </c>
      <c r="E95" s="19">
        <v>294</v>
      </c>
      <c r="F95" s="19">
        <v>550</v>
      </c>
      <c r="G95" s="19">
        <v>143</v>
      </c>
      <c r="H95" s="19">
        <v>110</v>
      </c>
      <c r="I95" s="19">
        <v>253</v>
      </c>
      <c r="J95" s="19">
        <v>803</v>
      </c>
    </row>
    <row r="96" spans="1:10" s="17" customFormat="1" ht="12" customHeight="1" x14ac:dyDescent="0.2">
      <c r="B96" s="95"/>
      <c r="C96" s="69" t="s">
        <v>74</v>
      </c>
      <c r="D96" s="19">
        <v>56</v>
      </c>
      <c r="E96" s="19">
        <v>56</v>
      </c>
      <c r="F96" s="19">
        <v>112</v>
      </c>
      <c r="G96" s="19">
        <v>6</v>
      </c>
      <c r="H96" s="19">
        <v>6</v>
      </c>
      <c r="I96" s="19">
        <v>12</v>
      </c>
      <c r="J96" s="19">
        <v>124</v>
      </c>
    </row>
    <row r="97" spans="2:10" s="17" customFormat="1" ht="12" customHeight="1" x14ac:dyDescent="0.2">
      <c r="B97" s="95"/>
      <c r="C97" s="69" t="s">
        <v>75</v>
      </c>
      <c r="D97" s="19">
        <v>201</v>
      </c>
      <c r="E97" s="19">
        <v>204</v>
      </c>
      <c r="F97" s="19">
        <v>405</v>
      </c>
      <c r="G97" s="19">
        <v>35</v>
      </c>
      <c r="H97" s="19">
        <v>28</v>
      </c>
      <c r="I97" s="19">
        <v>63</v>
      </c>
      <c r="J97" s="19">
        <v>468</v>
      </c>
    </row>
    <row r="98" spans="2:10" s="17" customFormat="1" ht="12" customHeight="1" x14ac:dyDescent="0.2">
      <c r="B98" s="95"/>
      <c r="C98" s="69" t="s">
        <v>76</v>
      </c>
      <c r="D98" s="19">
        <v>260</v>
      </c>
      <c r="E98" s="19">
        <v>296</v>
      </c>
      <c r="F98" s="19">
        <v>556</v>
      </c>
      <c r="G98" s="19">
        <v>57</v>
      </c>
      <c r="H98" s="19">
        <v>61</v>
      </c>
      <c r="I98" s="19">
        <v>118</v>
      </c>
      <c r="J98" s="19">
        <v>674</v>
      </c>
    </row>
    <row r="99" spans="2:10" s="17" customFormat="1" ht="12" customHeight="1" x14ac:dyDescent="0.2">
      <c r="B99" s="95"/>
      <c r="C99" s="69" t="s">
        <v>77</v>
      </c>
      <c r="D99" s="19">
        <v>472</v>
      </c>
      <c r="E99" s="19">
        <v>523</v>
      </c>
      <c r="F99" s="19">
        <v>995</v>
      </c>
      <c r="G99" s="19">
        <v>206</v>
      </c>
      <c r="H99" s="19">
        <v>159</v>
      </c>
      <c r="I99" s="19">
        <v>365</v>
      </c>
      <c r="J99" s="19">
        <v>1360</v>
      </c>
    </row>
    <row r="100" spans="2:10" s="17" customFormat="1" ht="12" customHeight="1" x14ac:dyDescent="0.2">
      <c r="B100" s="95"/>
      <c r="C100" s="69" t="s">
        <v>78</v>
      </c>
      <c r="D100" s="19">
        <v>765</v>
      </c>
      <c r="E100" s="19">
        <v>832</v>
      </c>
      <c r="F100" s="19">
        <v>1597</v>
      </c>
      <c r="G100" s="19">
        <v>123</v>
      </c>
      <c r="H100" s="19">
        <v>106</v>
      </c>
      <c r="I100" s="19">
        <v>229</v>
      </c>
      <c r="J100" s="19">
        <v>1826</v>
      </c>
    </row>
    <row r="101" spans="2:10" s="17" customFormat="1" ht="12" customHeight="1" x14ac:dyDescent="0.2">
      <c r="B101" s="95"/>
      <c r="C101" s="69" t="s">
        <v>79</v>
      </c>
      <c r="D101" s="19">
        <v>304</v>
      </c>
      <c r="E101" s="19">
        <v>336</v>
      </c>
      <c r="F101" s="19">
        <v>640</v>
      </c>
      <c r="G101" s="19">
        <v>30</v>
      </c>
      <c r="H101" s="19">
        <v>19</v>
      </c>
      <c r="I101" s="19">
        <v>49</v>
      </c>
      <c r="J101" s="19">
        <v>689</v>
      </c>
    </row>
    <row r="102" spans="2:10" s="17" customFormat="1" ht="12" customHeight="1" x14ac:dyDescent="0.2">
      <c r="B102" s="95"/>
      <c r="C102" s="69" t="s">
        <v>80</v>
      </c>
      <c r="D102" s="19">
        <v>690</v>
      </c>
      <c r="E102" s="19">
        <v>822</v>
      </c>
      <c r="F102" s="19">
        <v>1512</v>
      </c>
      <c r="G102" s="19">
        <v>173</v>
      </c>
      <c r="H102" s="19">
        <v>136</v>
      </c>
      <c r="I102" s="19">
        <v>309</v>
      </c>
      <c r="J102" s="19">
        <v>1821</v>
      </c>
    </row>
    <row r="103" spans="2:10" s="17" customFormat="1" ht="12" customHeight="1" x14ac:dyDescent="0.2">
      <c r="B103" s="95"/>
      <c r="C103" s="69" t="s">
        <v>81</v>
      </c>
      <c r="D103" s="19">
        <v>2039</v>
      </c>
      <c r="E103" s="19">
        <v>2158</v>
      </c>
      <c r="F103" s="19">
        <v>4197</v>
      </c>
      <c r="G103" s="19">
        <v>231</v>
      </c>
      <c r="H103" s="19">
        <v>195</v>
      </c>
      <c r="I103" s="19">
        <v>426</v>
      </c>
      <c r="J103" s="19">
        <v>4623</v>
      </c>
    </row>
    <row r="104" spans="2:10" s="17" customFormat="1" ht="12" customHeight="1" x14ac:dyDescent="0.2">
      <c r="B104" s="95"/>
      <c r="C104" s="69" t="s">
        <v>259</v>
      </c>
      <c r="D104" s="19">
        <v>218</v>
      </c>
      <c r="E104" s="19">
        <v>242</v>
      </c>
      <c r="F104" s="19">
        <v>460</v>
      </c>
      <c r="G104" s="19">
        <v>39</v>
      </c>
      <c r="H104" s="19">
        <v>33</v>
      </c>
      <c r="I104" s="19">
        <v>72</v>
      </c>
      <c r="J104" s="19">
        <v>532</v>
      </c>
    </row>
    <row r="105" spans="2:10" s="17" customFormat="1" ht="12" customHeight="1" x14ac:dyDescent="0.2">
      <c r="B105" s="95"/>
      <c r="C105" s="69" t="s">
        <v>82</v>
      </c>
      <c r="D105" s="19">
        <v>46</v>
      </c>
      <c r="E105" s="19">
        <v>51</v>
      </c>
      <c r="F105" s="19">
        <v>97</v>
      </c>
      <c r="G105" s="19">
        <v>13</v>
      </c>
      <c r="H105" s="19">
        <v>13</v>
      </c>
      <c r="I105" s="19">
        <v>26</v>
      </c>
      <c r="J105" s="19">
        <v>123</v>
      </c>
    </row>
    <row r="106" spans="2:10" s="17" customFormat="1" ht="12" customHeight="1" x14ac:dyDescent="0.2">
      <c r="B106" s="95"/>
      <c r="C106" s="69" t="s">
        <v>83</v>
      </c>
      <c r="D106" s="19">
        <v>279</v>
      </c>
      <c r="E106" s="19">
        <v>319</v>
      </c>
      <c r="F106" s="19">
        <v>598</v>
      </c>
      <c r="G106" s="19">
        <v>71</v>
      </c>
      <c r="H106" s="19">
        <v>68</v>
      </c>
      <c r="I106" s="19">
        <v>139</v>
      </c>
      <c r="J106" s="19">
        <v>737</v>
      </c>
    </row>
    <row r="107" spans="2:10" s="17" customFormat="1" ht="12" customHeight="1" x14ac:dyDescent="0.2">
      <c r="B107" s="95"/>
      <c r="C107" s="69" t="s">
        <v>84</v>
      </c>
      <c r="D107" s="19">
        <v>1227</v>
      </c>
      <c r="E107" s="19">
        <v>1575</v>
      </c>
      <c r="F107" s="19">
        <v>2802</v>
      </c>
      <c r="G107" s="19">
        <v>516</v>
      </c>
      <c r="H107" s="19">
        <v>440</v>
      </c>
      <c r="I107" s="19">
        <v>956</v>
      </c>
      <c r="J107" s="19">
        <v>3758</v>
      </c>
    </row>
    <row r="108" spans="2:10" s="17" customFormat="1" ht="12" customHeight="1" x14ac:dyDescent="0.2">
      <c r="B108" s="95"/>
      <c r="C108" s="69" t="s">
        <v>85</v>
      </c>
      <c r="D108" s="19">
        <v>24</v>
      </c>
      <c r="E108" s="19">
        <v>27</v>
      </c>
      <c r="F108" s="19">
        <v>51</v>
      </c>
      <c r="G108" s="19">
        <v>5</v>
      </c>
      <c r="H108" s="19">
        <v>2</v>
      </c>
      <c r="I108" s="19">
        <v>7</v>
      </c>
      <c r="J108" s="19">
        <v>58</v>
      </c>
    </row>
    <row r="109" spans="2:10" s="17" customFormat="1" ht="12" customHeight="1" x14ac:dyDescent="0.2">
      <c r="B109" s="95"/>
      <c r="C109" s="69" t="s">
        <v>86</v>
      </c>
      <c r="D109" s="19">
        <v>47</v>
      </c>
      <c r="E109" s="19">
        <v>55</v>
      </c>
      <c r="F109" s="19">
        <v>102</v>
      </c>
      <c r="G109" s="19">
        <v>3</v>
      </c>
      <c r="H109" s="19">
        <v>3</v>
      </c>
      <c r="I109" s="19">
        <v>6</v>
      </c>
      <c r="J109" s="19">
        <v>108</v>
      </c>
    </row>
    <row r="110" spans="2:10" s="17" customFormat="1" ht="12" customHeight="1" x14ac:dyDescent="0.2">
      <c r="B110" s="95"/>
      <c r="C110" s="69" t="s">
        <v>87</v>
      </c>
      <c r="D110" s="19">
        <v>1453</v>
      </c>
      <c r="E110" s="19">
        <v>1667</v>
      </c>
      <c r="F110" s="19">
        <v>3120</v>
      </c>
      <c r="G110" s="19">
        <v>587</v>
      </c>
      <c r="H110" s="19">
        <v>533</v>
      </c>
      <c r="I110" s="19">
        <v>1120</v>
      </c>
      <c r="J110" s="19">
        <v>4240</v>
      </c>
    </row>
    <row r="111" spans="2:10" s="17" customFormat="1" ht="12" customHeight="1" x14ac:dyDescent="0.2">
      <c r="B111" s="95"/>
      <c r="C111" s="69" t="s">
        <v>88</v>
      </c>
      <c r="D111" s="19">
        <v>710</v>
      </c>
      <c r="E111" s="19">
        <v>855</v>
      </c>
      <c r="F111" s="19">
        <v>1565</v>
      </c>
      <c r="G111" s="19">
        <v>93</v>
      </c>
      <c r="H111" s="19">
        <v>71</v>
      </c>
      <c r="I111" s="19">
        <v>164</v>
      </c>
      <c r="J111" s="19">
        <v>1729</v>
      </c>
    </row>
    <row r="112" spans="2:10" s="17" customFormat="1" ht="12" customHeight="1" x14ac:dyDescent="0.2">
      <c r="B112" s="95"/>
      <c r="C112" s="69" t="s">
        <v>260</v>
      </c>
      <c r="D112" s="19">
        <v>69</v>
      </c>
      <c r="E112" s="19">
        <v>67</v>
      </c>
      <c r="F112" s="19">
        <v>136</v>
      </c>
      <c r="G112" s="19">
        <v>5</v>
      </c>
      <c r="H112" s="19">
        <v>3</v>
      </c>
      <c r="I112" s="19">
        <v>8</v>
      </c>
      <c r="J112" s="19">
        <v>144</v>
      </c>
    </row>
    <row r="113" spans="2:10" s="17" customFormat="1" ht="12" customHeight="1" x14ac:dyDescent="0.2">
      <c r="B113" s="95"/>
      <c r="C113" s="69" t="s">
        <v>89</v>
      </c>
      <c r="D113" s="19">
        <v>334</v>
      </c>
      <c r="E113" s="19">
        <v>379</v>
      </c>
      <c r="F113" s="19">
        <v>713</v>
      </c>
      <c r="G113" s="19">
        <v>64</v>
      </c>
      <c r="H113" s="19">
        <v>73</v>
      </c>
      <c r="I113" s="19">
        <v>137</v>
      </c>
      <c r="J113" s="19">
        <v>850</v>
      </c>
    </row>
    <row r="114" spans="2:10" s="17" customFormat="1" ht="12" customHeight="1" x14ac:dyDescent="0.2">
      <c r="B114" s="95"/>
      <c r="C114" s="69" t="s">
        <v>90</v>
      </c>
      <c r="D114" s="19">
        <v>538</v>
      </c>
      <c r="E114" s="19">
        <v>566</v>
      </c>
      <c r="F114" s="19">
        <v>1104</v>
      </c>
      <c r="G114" s="19">
        <v>101</v>
      </c>
      <c r="H114" s="19">
        <v>72</v>
      </c>
      <c r="I114" s="19">
        <v>173</v>
      </c>
      <c r="J114" s="19">
        <v>1277</v>
      </c>
    </row>
    <row r="115" spans="2:10" s="17" customFormat="1" ht="12" customHeight="1" x14ac:dyDescent="0.2">
      <c r="B115" s="95"/>
      <c r="C115" s="69" t="s">
        <v>91</v>
      </c>
      <c r="D115" s="19">
        <v>228</v>
      </c>
      <c r="E115" s="19">
        <v>252</v>
      </c>
      <c r="F115" s="19">
        <v>480</v>
      </c>
      <c r="G115" s="19">
        <v>42</v>
      </c>
      <c r="H115" s="19">
        <v>31</v>
      </c>
      <c r="I115" s="19">
        <v>73</v>
      </c>
      <c r="J115" s="19">
        <v>553</v>
      </c>
    </row>
    <row r="116" spans="2:10" s="17" customFormat="1" ht="12" customHeight="1" x14ac:dyDescent="0.2">
      <c r="B116" s="95"/>
      <c r="C116" s="69" t="s">
        <v>92</v>
      </c>
      <c r="D116" s="19">
        <v>117</v>
      </c>
      <c r="E116" s="19">
        <v>133</v>
      </c>
      <c r="F116" s="19">
        <v>250</v>
      </c>
      <c r="G116" s="19">
        <v>74</v>
      </c>
      <c r="H116" s="19">
        <v>67</v>
      </c>
      <c r="I116" s="19">
        <v>141</v>
      </c>
      <c r="J116" s="19">
        <v>391</v>
      </c>
    </row>
    <row r="117" spans="2:10" s="17" customFormat="1" ht="12" customHeight="1" x14ac:dyDescent="0.2">
      <c r="B117" s="95"/>
      <c r="C117" s="69" t="s">
        <v>93</v>
      </c>
      <c r="D117" s="19">
        <v>446</v>
      </c>
      <c r="E117" s="19">
        <v>488</v>
      </c>
      <c r="F117" s="19">
        <v>934</v>
      </c>
      <c r="G117" s="19">
        <v>102</v>
      </c>
      <c r="H117" s="19">
        <v>70</v>
      </c>
      <c r="I117" s="19">
        <v>172</v>
      </c>
      <c r="J117" s="19">
        <v>1106</v>
      </c>
    </row>
    <row r="118" spans="2:10" s="17" customFormat="1" ht="12" customHeight="1" x14ac:dyDescent="0.2">
      <c r="B118" s="95"/>
      <c r="C118" s="69" t="s">
        <v>261</v>
      </c>
      <c r="D118" s="19">
        <v>31</v>
      </c>
      <c r="E118" s="19">
        <v>38</v>
      </c>
      <c r="F118" s="19">
        <v>69</v>
      </c>
      <c r="G118" s="19">
        <v>6</v>
      </c>
      <c r="H118" s="19">
        <v>3</v>
      </c>
      <c r="I118" s="19">
        <v>9</v>
      </c>
      <c r="J118" s="19">
        <v>78</v>
      </c>
    </row>
    <row r="119" spans="2:10" s="17" customFormat="1" ht="12" customHeight="1" x14ac:dyDescent="0.2">
      <c r="B119" s="95"/>
      <c r="C119" s="69" t="s">
        <v>94</v>
      </c>
      <c r="D119" s="19">
        <v>431</v>
      </c>
      <c r="E119" s="19">
        <v>511</v>
      </c>
      <c r="F119" s="19">
        <v>942</v>
      </c>
      <c r="G119" s="19">
        <v>368</v>
      </c>
      <c r="H119" s="19">
        <v>306</v>
      </c>
      <c r="I119" s="19">
        <v>674</v>
      </c>
      <c r="J119" s="19">
        <v>1616</v>
      </c>
    </row>
    <row r="120" spans="2:10" s="17" customFormat="1" ht="12" customHeight="1" x14ac:dyDescent="0.2">
      <c r="B120" s="95"/>
      <c r="C120" s="69" t="s">
        <v>262</v>
      </c>
      <c r="D120" s="19">
        <v>359</v>
      </c>
      <c r="E120" s="19">
        <v>377</v>
      </c>
      <c r="F120" s="19">
        <v>736</v>
      </c>
      <c r="G120" s="19">
        <v>56</v>
      </c>
      <c r="H120" s="19">
        <v>44</v>
      </c>
      <c r="I120" s="19">
        <v>100</v>
      </c>
      <c r="J120" s="19">
        <v>836</v>
      </c>
    </row>
    <row r="121" spans="2:10" s="17" customFormat="1" ht="12" customHeight="1" x14ac:dyDescent="0.2">
      <c r="B121" s="95"/>
      <c r="C121" s="69" t="s">
        <v>95</v>
      </c>
      <c r="D121" s="19">
        <v>13767</v>
      </c>
      <c r="E121" s="19">
        <v>17897</v>
      </c>
      <c r="F121" s="19">
        <v>31664</v>
      </c>
      <c r="G121" s="19">
        <v>9060</v>
      </c>
      <c r="H121" s="19">
        <v>8499</v>
      </c>
      <c r="I121" s="19">
        <v>17559</v>
      </c>
      <c r="J121" s="19">
        <v>49223</v>
      </c>
    </row>
    <row r="122" spans="2:10" s="17" customFormat="1" ht="12" customHeight="1" x14ac:dyDescent="0.2">
      <c r="B122" s="95"/>
      <c r="C122" s="69" t="s">
        <v>96</v>
      </c>
      <c r="D122" s="19">
        <v>490</v>
      </c>
      <c r="E122" s="19">
        <v>620</v>
      </c>
      <c r="F122" s="19">
        <v>1110</v>
      </c>
      <c r="G122" s="19">
        <v>161</v>
      </c>
      <c r="H122" s="19">
        <v>116</v>
      </c>
      <c r="I122" s="19">
        <v>277</v>
      </c>
      <c r="J122" s="19">
        <v>1387</v>
      </c>
    </row>
    <row r="123" spans="2:10" s="17" customFormat="1" ht="12" customHeight="1" x14ac:dyDescent="0.2">
      <c r="B123" s="95"/>
      <c r="C123" s="69" t="s">
        <v>97</v>
      </c>
      <c r="D123" s="19">
        <v>457</v>
      </c>
      <c r="E123" s="19">
        <v>487</v>
      </c>
      <c r="F123" s="19">
        <v>944</v>
      </c>
      <c r="G123" s="19">
        <v>119</v>
      </c>
      <c r="H123" s="19">
        <v>77</v>
      </c>
      <c r="I123" s="19">
        <v>196</v>
      </c>
      <c r="J123" s="19">
        <v>1140</v>
      </c>
    </row>
    <row r="124" spans="2:10" s="17" customFormat="1" ht="12" customHeight="1" x14ac:dyDescent="0.2">
      <c r="B124" s="95"/>
      <c r="C124" s="69" t="s">
        <v>98</v>
      </c>
      <c r="D124" s="19">
        <v>213</v>
      </c>
      <c r="E124" s="19">
        <v>222</v>
      </c>
      <c r="F124" s="19">
        <v>435</v>
      </c>
      <c r="G124" s="19">
        <v>75</v>
      </c>
      <c r="H124" s="19">
        <v>76</v>
      </c>
      <c r="I124" s="19">
        <v>151</v>
      </c>
      <c r="J124" s="19">
        <v>586</v>
      </c>
    </row>
    <row r="125" spans="2:10" s="17" customFormat="1" ht="12" customHeight="1" x14ac:dyDescent="0.2">
      <c r="B125" s="95"/>
      <c r="C125" s="69" t="s">
        <v>99</v>
      </c>
      <c r="D125" s="19">
        <v>1539</v>
      </c>
      <c r="E125" s="19">
        <v>1998</v>
      </c>
      <c r="F125" s="19">
        <v>3537</v>
      </c>
      <c r="G125" s="19">
        <v>1088</v>
      </c>
      <c r="H125" s="19">
        <v>1060</v>
      </c>
      <c r="I125" s="19">
        <v>2148</v>
      </c>
      <c r="J125" s="19">
        <v>5685</v>
      </c>
    </row>
    <row r="126" spans="2:10" s="17" customFormat="1" ht="12" customHeight="1" x14ac:dyDescent="0.2">
      <c r="B126" s="95"/>
      <c r="C126" s="69" t="s">
        <v>100</v>
      </c>
      <c r="D126" s="19">
        <v>425</v>
      </c>
      <c r="E126" s="19">
        <v>480</v>
      </c>
      <c r="F126" s="19">
        <v>905</v>
      </c>
      <c r="G126" s="19">
        <v>169</v>
      </c>
      <c r="H126" s="19">
        <v>107</v>
      </c>
      <c r="I126" s="19">
        <v>276</v>
      </c>
      <c r="J126" s="19">
        <v>1181</v>
      </c>
    </row>
    <row r="127" spans="2:10" s="17" customFormat="1" ht="12" customHeight="1" x14ac:dyDescent="0.2">
      <c r="B127" s="95"/>
      <c r="C127" s="69" t="s">
        <v>101</v>
      </c>
      <c r="D127" s="19">
        <v>492</v>
      </c>
      <c r="E127" s="19">
        <v>605</v>
      </c>
      <c r="F127" s="19">
        <v>1097</v>
      </c>
      <c r="G127" s="19">
        <v>303</v>
      </c>
      <c r="H127" s="19">
        <v>261</v>
      </c>
      <c r="I127" s="19">
        <v>564</v>
      </c>
      <c r="J127" s="19">
        <v>1661</v>
      </c>
    </row>
    <row r="128" spans="2:10" s="17" customFormat="1" ht="12" customHeight="1" x14ac:dyDescent="0.2">
      <c r="B128" s="95"/>
      <c r="C128" s="69" t="s">
        <v>102</v>
      </c>
      <c r="D128" s="19">
        <v>428</v>
      </c>
      <c r="E128" s="19">
        <v>452</v>
      </c>
      <c r="F128" s="19">
        <v>880</v>
      </c>
      <c r="G128" s="19">
        <v>66</v>
      </c>
      <c r="H128" s="19">
        <v>57</v>
      </c>
      <c r="I128" s="19">
        <v>123</v>
      </c>
      <c r="J128" s="19">
        <v>1003</v>
      </c>
    </row>
    <row r="129" spans="2:10" s="17" customFormat="1" ht="12" customHeight="1" x14ac:dyDescent="0.2">
      <c r="B129" s="95"/>
      <c r="C129" s="69" t="s">
        <v>103</v>
      </c>
      <c r="D129" s="19">
        <v>108</v>
      </c>
      <c r="E129" s="19">
        <v>115</v>
      </c>
      <c r="F129" s="19">
        <v>223</v>
      </c>
      <c r="G129" s="19">
        <v>16</v>
      </c>
      <c r="H129" s="19">
        <v>13</v>
      </c>
      <c r="I129" s="19">
        <v>29</v>
      </c>
      <c r="J129" s="19">
        <v>252</v>
      </c>
    </row>
    <row r="130" spans="2:10" s="17" customFormat="1" ht="12" customHeight="1" x14ac:dyDescent="0.2">
      <c r="B130" s="95"/>
      <c r="C130" s="69" t="s">
        <v>104</v>
      </c>
      <c r="D130" s="19">
        <v>352</v>
      </c>
      <c r="E130" s="19">
        <v>352</v>
      </c>
      <c r="F130" s="19">
        <v>704</v>
      </c>
      <c r="G130" s="19">
        <v>73</v>
      </c>
      <c r="H130" s="19">
        <v>57</v>
      </c>
      <c r="I130" s="19">
        <v>130</v>
      </c>
      <c r="J130" s="19">
        <v>834</v>
      </c>
    </row>
    <row r="131" spans="2:10" s="17" customFormat="1" ht="12" customHeight="1" x14ac:dyDescent="0.2">
      <c r="B131" s="95"/>
      <c r="C131" s="69" t="s">
        <v>105</v>
      </c>
      <c r="D131" s="19">
        <v>225</v>
      </c>
      <c r="E131" s="19">
        <v>302</v>
      </c>
      <c r="F131" s="19">
        <v>527</v>
      </c>
      <c r="G131" s="19">
        <v>111</v>
      </c>
      <c r="H131" s="19">
        <v>101</v>
      </c>
      <c r="I131" s="19">
        <v>212</v>
      </c>
      <c r="J131" s="19">
        <v>739</v>
      </c>
    </row>
    <row r="132" spans="2:10" s="17" customFormat="1" ht="12" customHeight="1" x14ac:dyDescent="0.2">
      <c r="B132" s="95"/>
      <c r="C132" s="69" t="s">
        <v>106</v>
      </c>
      <c r="D132" s="19">
        <v>278</v>
      </c>
      <c r="E132" s="19">
        <v>376</v>
      </c>
      <c r="F132" s="19">
        <v>654</v>
      </c>
      <c r="G132" s="19">
        <v>80</v>
      </c>
      <c r="H132" s="19">
        <v>68</v>
      </c>
      <c r="I132" s="19">
        <v>148</v>
      </c>
      <c r="J132" s="19">
        <v>802</v>
      </c>
    </row>
    <row r="133" spans="2:10" s="17" customFormat="1" ht="12" customHeight="1" x14ac:dyDescent="0.2">
      <c r="B133" s="95"/>
      <c r="C133" s="69" t="s">
        <v>107</v>
      </c>
      <c r="D133" s="19">
        <v>138</v>
      </c>
      <c r="E133" s="19">
        <v>152</v>
      </c>
      <c r="F133" s="19">
        <v>290</v>
      </c>
      <c r="G133" s="19">
        <v>31</v>
      </c>
      <c r="H133" s="19">
        <v>26</v>
      </c>
      <c r="I133" s="19">
        <v>57</v>
      </c>
      <c r="J133" s="19">
        <v>347</v>
      </c>
    </row>
    <row r="134" spans="2:10" s="17" customFormat="1" ht="12" customHeight="1" x14ac:dyDescent="0.2">
      <c r="B134" s="95"/>
      <c r="C134" s="69" t="s">
        <v>108</v>
      </c>
      <c r="D134" s="19">
        <v>327</v>
      </c>
      <c r="E134" s="19">
        <v>421</v>
      </c>
      <c r="F134" s="19">
        <v>748</v>
      </c>
      <c r="G134" s="19">
        <v>46</v>
      </c>
      <c r="H134" s="19">
        <v>30</v>
      </c>
      <c r="I134" s="19">
        <v>76</v>
      </c>
      <c r="J134" s="19">
        <v>824</v>
      </c>
    </row>
    <row r="135" spans="2:10" s="17" customFormat="1" ht="12" customHeight="1" x14ac:dyDescent="0.2">
      <c r="B135" s="95"/>
      <c r="C135" s="69" t="s">
        <v>109</v>
      </c>
      <c r="D135" s="19">
        <v>527</v>
      </c>
      <c r="E135" s="19">
        <v>582</v>
      </c>
      <c r="F135" s="19">
        <v>1109</v>
      </c>
      <c r="G135" s="19">
        <v>76</v>
      </c>
      <c r="H135" s="19">
        <v>75</v>
      </c>
      <c r="I135" s="19">
        <v>151</v>
      </c>
      <c r="J135" s="19">
        <v>1260</v>
      </c>
    </row>
    <row r="136" spans="2:10" s="17" customFormat="1" ht="12" customHeight="1" x14ac:dyDescent="0.2">
      <c r="B136" s="95"/>
      <c r="C136" s="69" t="s">
        <v>110</v>
      </c>
      <c r="D136" s="19">
        <v>770</v>
      </c>
      <c r="E136" s="19">
        <v>986</v>
      </c>
      <c r="F136" s="19">
        <v>1756</v>
      </c>
      <c r="G136" s="19">
        <v>974</v>
      </c>
      <c r="H136" s="19">
        <v>794</v>
      </c>
      <c r="I136" s="19">
        <v>1768</v>
      </c>
      <c r="J136" s="19">
        <v>3524</v>
      </c>
    </row>
    <row r="137" spans="2:10" s="17" customFormat="1" ht="12" customHeight="1" x14ac:dyDescent="0.2">
      <c r="B137" s="95"/>
      <c r="C137" s="69" t="s">
        <v>111</v>
      </c>
      <c r="D137" s="19">
        <v>681</v>
      </c>
      <c r="E137" s="19">
        <v>746</v>
      </c>
      <c r="F137" s="19">
        <v>1427</v>
      </c>
      <c r="G137" s="19">
        <v>101</v>
      </c>
      <c r="H137" s="19">
        <v>97</v>
      </c>
      <c r="I137" s="19">
        <v>198</v>
      </c>
      <c r="J137" s="19">
        <v>1625</v>
      </c>
    </row>
    <row r="138" spans="2:10" s="17" customFormat="1" ht="12" customHeight="1" x14ac:dyDescent="0.2">
      <c r="B138" s="95"/>
      <c r="C138" s="69" t="s">
        <v>112</v>
      </c>
      <c r="D138" s="19">
        <v>253</v>
      </c>
      <c r="E138" s="19">
        <v>335</v>
      </c>
      <c r="F138" s="19">
        <v>588</v>
      </c>
      <c r="G138" s="19">
        <v>109</v>
      </c>
      <c r="H138" s="19">
        <v>87</v>
      </c>
      <c r="I138" s="19">
        <v>196</v>
      </c>
      <c r="J138" s="19">
        <v>784</v>
      </c>
    </row>
    <row r="139" spans="2:10" s="17" customFormat="1" ht="12" customHeight="1" x14ac:dyDescent="0.2">
      <c r="B139" s="95"/>
      <c r="C139" s="69" t="s">
        <v>113</v>
      </c>
      <c r="D139" s="19">
        <v>557</v>
      </c>
      <c r="E139" s="19">
        <v>600</v>
      </c>
      <c r="F139" s="19">
        <v>1157</v>
      </c>
      <c r="G139" s="19">
        <v>163</v>
      </c>
      <c r="H139" s="19">
        <v>151</v>
      </c>
      <c r="I139" s="19">
        <v>314</v>
      </c>
      <c r="J139" s="19">
        <v>1471</v>
      </c>
    </row>
    <row r="140" spans="2:10" s="17" customFormat="1" ht="12" customHeight="1" x14ac:dyDescent="0.2">
      <c r="B140" s="95"/>
      <c r="C140" s="69" t="s">
        <v>114</v>
      </c>
      <c r="D140" s="19">
        <v>450</v>
      </c>
      <c r="E140" s="19">
        <v>553</v>
      </c>
      <c r="F140" s="19">
        <v>1003</v>
      </c>
      <c r="G140" s="19">
        <v>125</v>
      </c>
      <c r="H140" s="19">
        <v>98</v>
      </c>
      <c r="I140" s="19">
        <v>223</v>
      </c>
      <c r="J140" s="19">
        <v>1226</v>
      </c>
    </row>
    <row r="141" spans="2:10" s="17" customFormat="1" ht="12" customHeight="1" x14ac:dyDescent="0.2">
      <c r="B141" s="95"/>
      <c r="C141" s="69" t="s">
        <v>115</v>
      </c>
      <c r="D141" s="19">
        <v>569</v>
      </c>
      <c r="E141" s="19">
        <v>611</v>
      </c>
      <c r="F141" s="19">
        <v>1180</v>
      </c>
      <c r="G141" s="19">
        <v>174</v>
      </c>
      <c r="H141" s="19">
        <v>145</v>
      </c>
      <c r="I141" s="19">
        <v>319</v>
      </c>
      <c r="J141" s="19">
        <v>1499</v>
      </c>
    </row>
    <row r="142" spans="2:10" s="17" customFormat="1" ht="12" customHeight="1" x14ac:dyDescent="0.2">
      <c r="B142" s="95"/>
      <c r="C142" s="69" t="s">
        <v>116</v>
      </c>
      <c r="D142" s="19">
        <v>299</v>
      </c>
      <c r="E142" s="19">
        <v>324</v>
      </c>
      <c r="F142" s="19">
        <v>623</v>
      </c>
      <c r="G142" s="19">
        <v>58</v>
      </c>
      <c r="H142" s="19">
        <v>40</v>
      </c>
      <c r="I142" s="19">
        <v>98</v>
      </c>
      <c r="J142" s="19">
        <v>721</v>
      </c>
    </row>
    <row r="143" spans="2:10" s="17" customFormat="1" ht="12" customHeight="1" x14ac:dyDescent="0.2">
      <c r="B143" s="95"/>
      <c r="C143" s="69" t="s">
        <v>117</v>
      </c>
      <c r="D143" s="19">
        <v>691</v>
      </c>
      <c r="E143" s="19">
        <v>824</v>
      </c>
      <c r="F143" s="19">
        <v>1515</v>
      </c>
      <c r="G143" s="19">
        <v>304</v>
      </c>
      <c r="H143" s="19">
        <v>265</v>
      </c>
      <c r="I143" s="19">
        <v>569</v>
      </c>
      <c r="J143" s="19">
        <v>2084</v>
      </c>
    </row>
    <row r="144" spans="2:10" s="17" customFormat="1" ht="12" customHeight="1" x14ac:dyDescent="0.2">
      <c r="B144" s="95"/>
      <c r="C144" s="69" t="s">
        <v>118</v>
      </c>
      <c r="D144" s="19">
        <v>246</v>
      </c>
      <c r="E144" s="19">
        <v>303</v>
      </c>
      <c r="F144" s="19">
        <v>549</v>
      </c>
      <c r="G144" s="19">
        <v>60</v>
      </c>
      <c r="H144" s="19">
        <v>46</v>
      </c>
      <c r="I144" s="19">
        <v>106</v>
      </c>
      <c r="J144" s="19">
        <v>655</v>
      </c>
    </row>
    <row r="145" spans="1:10" s="17" customFormat="1" ht="12" customHeight="1" x14ac:dyDescent="0.2">
      <c r="B145" s="95"/>
      <c r="C145" s="69" t="s">
        <v>119</v>
      </c>
      <c r="D145" s="19">
        <v>182</v>
      </c>
      <c r="E145" s="19">
        <v>189</v>
      </c>
      <c r="F145" s="19">
        <v>371</v>
      </c>
      <c r="G145" s="19">
        <v>60</v>
      </c>
      <c r="H145" s="19">
        <v>34</v>
      </c>
      <c r="I145" s="19">
        <v>94</v>
      </c>
      <c r="J145" s="19">
        <v>465</v>
      </c>
    </row>
    <row r="146" spans="1:10" s="17" customFormat="1" ht="12" customHeight="1" x14ac:dyDescent="0.2">
      <c r="B146" s="95"/>
      <c r="C146" s="69" t="s">
        <v>120</v>
      </c>
      <c r="D146" s="19">
        <v>748</v>
      </c>
      <c r="E146" s="19">
        <v>830</v>
      </c>
      <c r="F146" s="19">
        <v>1578</v>
      </c>
      <c r="G146" s="19">
        <v>91</v>
      </c>
      <c r="H146" s="19">
        <v>65</v>
      </c>
      <c r="I146" s="19">
        <v>156</v>
      </c>
      <c r="J146" s="19">
        <v>1734</v>
      </c>
    </row>
    <row r="147" spans="1:10" s="17" customFormat="1" ht="12" customHeight="1" x14ac:dyDescent="0.2">
      <c r="B147" s="95"/>
      <c r="C147" s="69" t="s">
        <v>121</v>
      </c>
      <c r="D147" s="19">
        <v>524</v>
      </c>
      <c r="E147" s="19">
        <v>660</v>
      </c>
      <c r="F147" s="19">
        <v>1184</v>
      </c>
      <c r="G147" s="19">
        <v>228</v>
      </c>
      <c r="H147" s="19">
        <v>237</v>
      </c>
      <c r="I147" s="19">
        <v>465</v>
      </c>
      <c r="J147" s="19">
        <v>1649</v>
      </c>
    </row>
    <row r="148" spans="1:10" s="17" customFormat="1" ht="12" customHeight="1" x14ac:dyDescent="0.2">
      <c r="B148" s="95"/>
      <c r="C148" s="69" t="s">
        <v>122</v>
      </c>
      <c r="D148" s="19">
        <v>966</v>
      </c>
      <c r="E148" s="19">
        <v>1149</v>
      </c>
      <c r="F148" s="19">
        <v>2115</v>
      </c>
      <c r="G148" s="19">
        <v>453</v>
      </c>
      <c r="H148" s="19">
        <v>379</v>
      </c>
      <c r="I148" s="19">
        <v>832</v>
      </c>
      <c r="J148" s="19">
        <v>2947</v>
      </c>
    </row>
    <row r="149" spans="1:10" s="17" customFormat="1" ht="12" customHeight="1" x14ac:dyDescent="0.2">
      <c r="B149" s="95"/>
      <c r="C149" s="69" t="s">
        <v>123</v>
      </c>
      <c r="D149" s="19">
        <v>255</v>
      </c>
      <c r="E149" s="19">
        <v>300</v>
      </c>
      <c r="F149" s="19">
        <v>555</v>
      </c>
      <c r="G149" s="19">
        <v>29</v>
      </c>
      <c r="H149" s="19">
        <v>20</v>
      </c>
      <c r="I149" s="19">
        <v>49</v>
      </c>
      <c r="J149" s="19">
        <v>604</v>
      </c>
    </row>
    <row r="150" spans="1:10" s="17" customFormat="1" ht="12" customHeight="1" x14ac:dyDescent="0.2">
      <c r="B150" s="95"/>
      <c r="C150" s="69" t="s">
        <v>124</v>
      </c>
      <c r="D150" s="19">
        <v>192</v>
      </c>
      <c r="E150" s="19">
        <v>190</v>
      </c>
      <c r="F150" s="19">
        <v>382</v>
      </c>
      <c r="G150" s="19">
        <v>26</v>
      </c>
      <c r="H150" s="19">
        <v>34</v>
      </c>
      <c r="I150" s="19">
        <v>60</v>
      </c>
      <c r="J150" s="19">
        <v>442</v>
      </c>
    </row>
    <row r="151" spans="1:10" s="17" customFormat="1" ht="12" customHeight="1" x14ac:dyDescent="0.2">
      <c r="B151" s="95"/>
      <c r="C151" s="69" t="s">
        <v>125</v>
      </c>
      <c r="D151" s="19">
        <v>599</v>
      </c>
      <c r="E151" s="19">
        <v>720</v>
      </c>
      <c r="F151" s="19">
        <v>1319</v>
      </c>
      <c r="G151" s="19">
        <v>241</v>
      </c>
      <c r="H151" s="19">
        <v>206</v>
      </c>
      <c r="I151" s="19">
        <v>447</v>
      </c>
      <c r="J151" s="19">
        <v>1766</v>
      </c>
    </row>
    <row r="152" spans="1:10" s="17" customFormat="1" ht="12" customHeight="1" x14ac:dyDescent="0.2">
      <c r="B152" s="95"/>
      <c r="C152" s="69" t="s">
        <v>126</v>
      </c>
      <c r="D152" s="19">
        <v>107</v>
      </c>
      <c r="E152" s="19">
        <v>110</v>
      </c>
      <c r="F152" s="19">
        <v>217</v>
      </c>
      <c r="G152" s="19">
        <v>48</v>
      </c>
      <c r="H152" s="19">
        <v>41</v>
      </c>
      <c r="I152" s="19">
        <v>89</v>
      </c>
      <c r="J152" s="19">
        <v>306</v>
      </c>
    </row>
    <row r="153" spans="1:10" s="17" customFormat="1" ht="12" customHeight="1" x14ac:dyDescent="0.2">
      <c r="B153" s="95"/>
      <c r="C153" s="93" t="s">
        <v>263</v>
      </c>
      <c r="D153" s="25">
        <v>240</v>
      </c>
      <c r="E153" s="25">
        <v>258</v>
      </c>
      <c r="F153" s="25">
        <v>498</v>
      </c>
      <c r="G153" s="25">
        <v>25</v>
      </c>
      <c r="H153" s="25">
        <v>16</v>
      </c>
      <c r="I153" s="25">
        <v>41</v>
      </c>
      <c r="J153" s="25">
        <v>539</v>
      </c>
    </row>
    <row r="154" spans="1:10" s="17" customFormat="1" ht="12" customHeight="1" x14ac:dyDescent="0.2">
      <c r="A154" s="365"/>
      <c r="B154" s="365"/>
      <c r="C154" s="365"/>
      <c r="D154" s="365"/>
      <c r="E154" s="365"/>
      <c r="F154" s="365"/>
      <c r="G154" s="365"/>
      <c r="H154" s="365"/>
      <c r="I154" s="365"/>
      <c r="J154" s="365"/>
    </row>
    <row r="155" spans="1:10" s="17" customFormat="1" ht="12" customHeight="1" x14ac:dyDescent="0.2">
      <c r="A155" s="326" t="s">
        <v>127</v>
      </c>
      <c r="B155" s="326"/>
      <c r="C155" s="326"/>
      <c r="D155" s="16">
        <f t="shared" ref="D155:J155" si="3">SUM(D156:D195)</f>
        <v>20847</v>
      </c>
      <c r="E155" s="16">
        <f t="shared" si="3"/>
        <v>25019</v>
      </c>
      <c r="F155" s="16">
        <f t="shared" si="3"/>
        <v>45866</v>
      </c>
      <c r="G155" s="16">
        <f t="shared" si="3"/>
        <v>7395</v>
      </c>
      <c r="H155" s="16">
        <f t="shared" si="3"/>
        <v>6674</v>
      </c>
      <c r="I155" s="16">
        <f t="shared" si="3"/>
        <v>14069</v>
      </c>
      <c r="J155" s="16">
        <f t="shared" si="3"/>
        <v>59935</v>
      </c>
    </row>
    <row r="156" spans="1:10" s="17" customFormat="1" ht="12" customHeight="1" x14ac:dyDescent="0.2">
      <c r="B156" s="95"/>
      <c r="C156" s="94" t="s">
        <v>128</v>
      </c>
      <c r="D156" s="19">
        <v>1698</v>
      </c>
      <c r="E156" s="19">
        <v>2172</v>
      </c>
      <c r="F156" s="19">
        <v>3870</v>
      </c>
      <c r="G156" s="19">
        <v>761</v>
      </c>
      <c r="H156" s="19">
        <v>724</v>
      </c>
      <c r="I156" s="19">
        <v>1485</v>
      </c>
      <c r="J156" s="19">
        <v>5355</v>
      </c>
    </row>
    <row r="157" spans="1:10" s="17" customFormat="1" ht="12" customHeight="1" x14ac:dyDescent="0.2">
      <c r="B157" s="95"/>
      <c r="C157" s="69" t="s">
        <v>251</v>
      </c>
      <c r="D157" s="19">
        <v>51</v>
      </c>
      <c r="E157" s="19">
        <v>59</v>
      </c>
      <c r="F157" s="19">
        <v>110</v>
      </c>
      <c r="G157" s="19">
        <v>5</v>
      </c>
      <c r="H157" s="19">
        <v>3</v>
      </c>
      <c r="I157" s="19">
        <v>8</v>
      </c>
      <c r="J157" s="19">
        <v>118</v>
      </c>
    </row>
    <row r="158" spans="1:10" s="17" customFormat="1" ht="12" customHeight="1" x14ac:dyDescent="0.2">
      <c r="B158" s="95"/>
      <c r="C158" s="69" t="s">
        <v>129</v>
      </c>
      <c r="D158" s="19">
        <v>94</v>
      </c>
      <c r="E158" s="19">
        <v>100</v>
      </c>
      <c r="F158" s="19">
        <v>194</v>
      </c>
      <c r="G158" s="19">
        <v>7</v>
      </c>
      <c r="H158" s="19">
        <v>6</v>
      </c>
      <c r="I158" s="19">
        <v>13</v>
      </c>
      <c r="J158" s="19">
        <v>207</v>
      </c>
    </row>
    <row r="159" spans="1:10" s="17" customFormat="1" ht="12" customHeight="1" x14ac:dyDescent="0.2">
      <c r="B159" s="95"/>
      <c r="C159" s="69" t="s">
        <v>130</v>
      </c>
      <c r="D159" s="19">
        <v>209</v>
      </c>
      <c r="E159" s="19">
        <v>231</v>
      </c>
      <c r="F159" s="19">
        <v>440</v>
      </c>
      <c r="G159" s="19">
        <v>39</v>
      </c>
      <c r="H159" s="19">
        <v>44</v>
      </c>
      <c r="I159" s="19">
        <v>83</v>
      </c>
      <c r="J159" s="19">
        <v>523</v>
      </c>
    </row>
    <row r="160" spans="1:10" s="17" customFormat="1" ht="12" customHeight="1" x14ac:dyDescent="0.2">
      <c r="B160" s="95"/>
      <c r="C160" s="69" t="s">
        <v>131</v>
      </c>
      <c r="D160" s="19">
        <v>716</v>
      </c>
      <c r="E160" s="19">
        <v>821</v>
      </c>
      <c r="F160" s="19">
        <v>1537</v>
      </c>
      <c r="G160" s="19">
        <v>168</v>
      </c>
      <c r="H160" s="19">
        <v>165</v>
      </c>
      <c r="I160" s="19">
        <v>333</v>
      </c>
      <c r="J160" s="19">
        <v>1870</v>
      </c>
    </row>
    <row r="161" spans="2:10" s="17" customFormat="1" ht="12" customHeight="1" x14ac:dyDescent="0.2">
      <c r="B161" s="95"/>
      <c r="C161" s="69" t="s">
        <v>132</v>
      </c>
      <c r="D161" s="19">
        <v>47</v>
      </c>
      <c r="E161" s="19">
        <v>57</v>
      </c>
      <c r="F161" s="19">
        <v>104</v>
      </c>
      <c r="G161" s="19">
        <v>7</v>
      </c>
      <c r="H161" s="19">
        <v>5</v>
      </c>
      <c r="I161" s="19">
        <v>12</v>
      </c>
      <c r="J161" s="19">
        <v>116</v>
      </c>
    </row>
    <row r="162" spans="2:10" s="17" customFormat="1" ht="12" customHeight="1" x14ac:dyDescent="0.2">
      <c r="B162" s="95"/>
      <c r="C162" s="69" t="s">
        <v>133</v>
      </c>
      <c r="D162" s="19">
        <v>313</v>
      </c>
      <c r="E162" s="19">
        <v>336</v>
      </c>
      <c r="F162" s="19">
        <v>649</v>
      </c>
      <c r="G162" s="19">
        <v>21</v>
      </c>
      <c r="H162" s="19">
        <v>29</v>
      </c>
      <c r="I162" s="19">
        <v>50</v>
      </c>
      <c r="J162" s="19">
        <v>699</v>
      </c>
    </row>
    <row r="163" spans="2:10" s="17" customFormat="1" ht="12" customHeight="1" x14ac:dyDescent="0.2">
      <c r="B163" s="95"/>
      <c r="C163" s="69" t="s">
        <v>135</v>
      </c>
      <c r="D163" s="19">
        <v>267</v>
      </c>
      <c r="E163" s="19">
        <v>330</v>
      </c>
      <c r="F163" s="19">
        <v>597</v>
      </c>
      <c r="G163" s="19">
        <v>90</v>
      </c>
      <c r="H163" s="19">
        <v>72</v>
      </c>
      <c r="I163" s="19">
        <v>162</v>
      </c>
      <c r="J163" s="19">
        <v>759</v>
      </c>
    </row>
    <row r="164" spans="2:10" s="17" customFormat="1" ht="12" customHeight="1" x14ac:dyDescent="0.2">
      <c r="B164" s="95"/>
      <c r="C164" s="69" t="s">
        <v>136</v>
      </c>
      <c r="D164" s="19">
        <v>9</v>
      </c>
      <c r="E164" s="19">
        <v>8</v>
      </c>
      <c r="F164" s="19">
        <v>17</v>
      </c>
      <c r="G164" s="19">
        <v>0</v>
      </c>
      <c r="H164" s="19">
        <v>0</v>
      </c>
      <c r="I164" s="19">
        <v>0</v>
      </c>
      <c r="J164" s="19">
        <v>17</v>
      </c>
    </row>
    <row r="165" spans="2:10" s="17" customFormat="1" ht="12" customHeight="1" x14ac:dyDescent="0.2">
      <c r="B165" s="95"/>
      <c r="C165" s="69" t="s">
        <v>264</v>
      </c>
      <c r="D165" s="19">
        <v>553</v>
      </c>
      <c r="E165" s="19">
        <v>595</v>
      </c>
      <c r="F165" s="19">
        <v>1148</v>
      </c>
      <c r="G165" s="19">
        <v>84</v>
      </c>
      <c r="H165" s="19">
        <v>46</v>
      </c>
      <c r="I165" s="19">
        <v>130</v>
      </c>
      <c r="J165" s="19">
        <v>1278</v>
      </c>
    </row>
    <row r="166" spans="2:10" s="17" customFormat="1" ht="12" customHeight="1" x14ac:dyDescent="0.2">
      <c r="B166" s="95"/>
      <c r="C166" s="69" t="s">
        <v>138</v>
      </c>
      <c r="D166" s="19">
        <v>53</v>
      </c>
      <c r="E166" s="19">
        <v>47</v>
      </c>
      <c r="F166" s="19">
        <v>100</v>
      </c>
      <c r="G166" s="19">
        <v>1</v>
      </c>
      <c r="H166" s="19">
        <v>0</v>
      </c>
      <c r="I166" s="19">
        <v>1</v>
      </c>
      <c r="J166" s="19">
        <v>101</v>
      </c>
    </row>
    <row r="167" spans="2:10" s="17" customFormat="1" ht="12" customHeight="1" x14ac:dyDescent="0.2">
      <c r="B167" s="95"/>
      <c r="C167" s="69" t="s">
        <v>139</v>
      </c>
      <c r="D167" s="19">
        <v>117</v>
      </c>
      <c r="E167" s="19">
        <v>136</v>
      </c>
      <c r="F167" s="19">
        <v>253</v>
      </c>
      <c r="G167" s="19">
        <v>24</v>
      </c>
      <c r="H167" s="19">
        <v>18</v>
      </c>
      <c r="I167" s="19">
        <v>42</v>
      </c>
      <c r="J167" s="19">
        <v>295</v>
      </c>
    </row>
    <row r="168" spans="2:10" s="17" customFormat="1" ht="12" customHeight="1" x14ac:dyDescent="0.2">
      <c r="B168" s="95"/>
      <c r="C168" s="69" t="s">
        <v>265</v>
      </c>
      <c r="D168" s="19">
        <v>473</v>
      </c>
      <c r="E168" s="19">
        <v>541</v>
      </c>
      <c r="F168" s="19">
        <v>1014</v>
      </c>
      <c r="G168" s="19">
        <v>103</v>
      </c>
      <c r="H168" s="19">
        <v>86</v>
      </c>
      <c r="I168" s="19">
        <v>189</v>
      </c>
      <c r="J168" s="19">
        <v>1203</v>
      </c>
    </row>
    <row r="169" spans="2:10" s="17" customFormat="1" ht="12" customHeight="1" x14ac:dyDescent="0.2">
      <c r="B169" s="95"/>
      <c r="C169" s="69" t="s">
        <v>140</v>
      </c>
      <c r="D169" s="19">
        <v>1634</v>
      </c>
      <c r="E169" s="19">
        <v>1835</v>
      </c>
      <c r="F169" s="19">
        <v>3469</v>
      </c>
      <c r="G169" s="19">
        <v>403</v>
      </c>
      <c r="H169" s="19">
        <v>331</v>
      </c>
      <c r="I169" s="19">
        <v>734</v>
      </c>
      <c r="J169" s="19">
        <v>4203</v>
      </c>
    </row>
    <row r="170" spans="2:10" s="17" customFormat="1" ht="12" customHeight="1" x14ac:dyDescent="0.2">
      <c r="B170" s="95"/>
      <c r="C170" s="69" t="s">
        <v>141</v>
      </c>
      <c r="D170" s="19">
        <v>13</v>
      </c>
      <c r="E170" s="19">
        <v>19</v>
      </c>
      <c r="F170" s="19">
        <v>32</v>
      </c>
      <c r="G170" s="19">
        <v>0</v>
      </c>
      <c r="H170" s="19">
        <v>1</v>
      </c>
      <c r="I170" s="19">
        <v>1</v>
      </c>
      <c r="J170" s="19">
        <v>33</v>
      </c>
    </row>
    <row r="171" spans="2:10" s="17" customFormat="1" ht="12" customHeight="1" x14ac:dyDescent="0.2">
      <c r="B171" s="95"/>
      <c r="C171" s="69" t="s">
        <v>142</v>
      </c>
      <c r="D171" s="19">
        <v>22</v>
      </c>
      <c r="E171" s="19">
        <v>16</v>
      </c>
      <c r="F171" s="19">
        <v>38</v>
      </c>
      <c r="G171" s="19">
        <v>0</v>
      </c>
      <c r="H171" s="19">
        <v>0</v>
      </c>
      <c r="I171" s="19">
        <v>0</v>
      </c>
      <c r="J171" s="19">
        <v>38</v>
      </c>
    </row>
    <row r="172" spans="2:10" s="17" customFormat="1" ht="12" customHeight="1" x14ac:dyDescent="0.2">
      <c r="B172" s="95"/>
      <c r="C172" s="69" t="s">
        <v>252</v>
      </c>
      <c r="D172" s="19">
        <v>363</v>
      </c>
      <c r="E172" s="19">
        <v>463</v>
      </c>
      <c r="F172" s="19">
        <v>826</v>
      </c>
      <c r="G172" s="19">
        <v>32</v>
      </c>
      <c r="H172" s="19">
        <v>36</v>
      </c>
      <c r="I172" s="19">
        <v>68</v>
      </c>
      <c r="J172" s="19">
        <v>894</v>
      </c>
    </row>
    <row r="173" spans="2:10" s="17" customFormat="1" ht="12" customHeight="1" x14ac:dyDescent="0.2">
      <c r="B173" s="95"/>
      <c r="C173" s="69" t="s">
        <v>143</v>
      </c>
      <c r="D173" s="19">
        <v>139</v>
      </c>
      <c r="E173" s="19">
        <v>160</v>
      </c>
      <c r="F173" s="19">
        <v>299</v>
      </c>
      <c r="G173" s="19">
        <v>22</v>
      </c>
      <c r="H173" s="19">
        <v>13</v>
      </c>
      <c r="I173" s="19">
        <v>35</v>
      </c>
      <c r="J173" s="19">
        <v>334</v>
      </c>
    </row>
    <row r="174" spans="2:10" s="17" customFormat="1" ht="12" customHeight="1" x14ac:dyDescent="0.2">
      <c r="B174" s="95"/>
      <c r="C174" s="69" t="s">
        <v>144</v>
      </c>
      <c r="D174" s="19">
        <v>431</v>
      </c>
      <c r="E174" s="19">
        <v>476</v>
      </c>
      <c r="F174" s="19">
        <v>907</v>
      </c>
      <c r="G174" s="19">
        <v>152</v>
      </c>
      <c r="H174" s="19">
        <v>110</v>
      </c>
      <c r="I174" s="19">
        <v>262</v>
      </c>
      <c r="J174" s="19">
        <v>1169</v>
      </c>
    </row>
    <row r="175" spans="2:10" s="17" customFormat="1" ht="12" customHeight="1" x14ac:dyDescent="0.2">
      <c r="B175" s="95"/>
      <c r="C175" s="69" t="s">
        <v>145</v>
      </c>
      <c r="D175" s="19">
        <v>4121</v>
      </c>
      <c r="E175" s="19">
        <v>5436</v>
      </c>
      <c r="F175" s="19">
        <v>9557</v>
      </c>
      <c r="G175" s="19">
        <v>2569</v>
      </c>
      <c r="H175" s="19">
        <v>2430</v>
      </c>
      <c r="I175" s="19">
        <v>4999</v>
      </c>
      <c r="J175" s="19">
        <v>14556</v>
      </c>
    </row>
    <row r="176" spans="2:10" s="17" customFormat="1" ht="12" customHeight="1" x14ac:dyDescent="0.2">
      <c r="B176" s="95"/>
      <c r="C176" s="69" t="s">
        <v>146</v>
      </c>
      <c r="D176" s="19">
        <v>2335</v>
      </c>
      <c r="E176" s="19">
        <v>2611</v>
      </c>
      <c r="F176" s="19">
        <v>4946</v>
      </c>
      <c r="G176" s="19">
        <v>750</v>
      </c>
      <c r="H176" s="19">
        <v>609</v>
      </c>
      <c r="I176" s="19">
        <v>1359</v>
      </c>
      <c r="J176" s="19">
        <v>6305</v>
      </c>
    </row>
    <row r="177" spans="2:10" s="17" customFormat="1" ht="12" customHeight="1" x14ac:dyDescent="0.2">
      <c r="B177" s="95"/>
      <c r="C177" s="69" t="s">
        <v>147</v>
      </c>
      <c r="D177" s="19">
        <v>589</v>
      </c>
      <c r="E177" s="19">
        <v>707</v>
      </c>
      <c r="F177" s="19">
        <v>1296</v>
      </c>
      <c r="G177" s="19">
        <v>179</v>
      </c>
      <c r="H177" s="19">
        <v>135</v>
      </c>
      <c r="I177" s="19">
        <v>314</v>
      </c>
      <c r="J177" s="19">
        <v>1610</v>
      </c>
    </row>
    <row r="178" spans="2:10" s="17" customFormat="1" ht="12" customHeight="1" x14ac:dyDescent="0.2">
      <c r="B178" s="95"/>
      <c r="C178" s="69" t="s">
        <v>148</v>
      </c>
      <c r="D178" s="19">
        <v>95</v>
      </c>
      <c r="E178" s="19">
        <v>105</v>
      </c>
      <c r="F178" s="19">
        <v>200</v>
      </c>
      <c r="G178" s="19">
        <v>7</v>
      </c>
      <c r="H178" s="19">
        <v>6</v>
      </c>
      <c r="I178" s="19">
        <v>13</v>
      </c>
      <c r="J178" s="19">
        <v>213</v>
      </c>
    </row>
    <row r="179" spans="2:10" s="17" customFormat="1" ht="12" customHeight="1" x14ac:dyDescent="0.2">
      <c r="B179" s="95"/>
      <c r="C179" s="69" t="s">
        <v>149</v>
      </c>
      <c r="D179" s="19">
        <v>2383</v>
      </c>
      <c r="E179" s="19">
        <v>2894</v>
      </c>
      <c r="F179" s="19">
        <v>5277</v>
      </c>
      <c r="G179" s="19">
        <v>759</v>
      </c>
      <c r="H179" s="19">
        <v>715</v>
      </c>
      <c r="I179" s="19">
        <v>1474</v>
      </c>
      <c r="J179" s="19">
        <v>6751</v>
      </c>
    </row>
    <row r="180" spans="2:10" s="17" customFormat="1" ht="12" customHeight="1" x14ac:dyDescent="0.2">
      <c r="B180" s="95"/>
      <c r="C180" s="69" t="s">
        <v>150</v>
      </c>
      <c r="D180" s="19">
        <v>31</v>
      </c>
      <c r="E180" s="19">
        <v>24</v>
      </c>
      <c r="F180" s="19">
        <v>55</v>
      </c>
      <c r="G180" s="19">
        <v>3</v>
      </c>
      <c r="H180" s="19">
        <v>3</v>
      </c>
      <c r="I180" s="19">
        <v>6</v>
      </c>
      <c r="J180" s="19">
        <v>61</v>
      </c>
    </row>
    <row r="181" spans="2:10" s="17" customFormat="1" ht="12" customHeight="1" x14ac:dyDescent="0.2">
      <c r="B181" s="95"/>
      <c r="C181" s="69" t="s">
        <v>151</v>
      </c>
      <c r="D181" s="19">
        <v>890</v>
      </c>
      <c r="E181" s="19">
        <v>1169</v>
      </c>
      <c r="F181" s="19">
        <v>2059</v>
      </c>
      <c r="G181" s="19">
        <v>387</v>
      </c>
      <c r="H181" s="19">
        <v>398</v>
      </c>
      <c r="I181" s="19">
        <v>785</v>
      </c>
      <c r="J181" s="19">
        <v>2844</v>
      </c>
    </row>
    <row r="182" spans="2:10" s="17" customFormat="1" ht="12" customHeight="1" x14ac:dyDescent="0.2">
      <c r="B182" s="95"/>
      <c r="C182" s="69" t="s">
        <v>152</v>
      </c>
      <c r="D182" s="19">
        <v>130</v>
      </c>
      <c r="E182" s="19">
        <v>143</v>
      </c>
      <c r="F182" s="19">
        <v>273</v>
      </c>
      <c r="G182" s="19">
        <v>7</v>
      </c>
      <c r="H182" s="19">
        <v>8</v>
      </c>
      <c r="I182" s="19">
        <v>15</v>
      </c>
      <c r="J182" s="19">
        <v>288</v>
      </c>
    </row>
    <row r="183" spans="2:10" s="17" customFormat="1" ht="12" customHeight="1" x14ac:dyDescent="0.2">
      <c r="B183" s="95"/>
      <c r="C183" s="69" t="s">
        <v>153</v>
      </c>
      <c r="D183" s="19">
        <v>308</v>
      </c>
      <c r="E183" s="19">
        <v>363</v>
      </c>
      <c r="F183" s="19">
        <v>671</v>
      </c>
      <c r="G183" s="19">
        <v>62</v>
      </c>
      <c r="H183" s="19">
        <v>68</v>
      </c>
      <c r="I183" s="19">
        <v>130</v>
      </c>
      <c r="J183" s="19">
        <v>801</v>
      </c>
    </row>
    <row r="184" spans="2:10" s="17" customFormat="1" ht="12" customHeight="1" x14ac:dyDescent="0.2">
      <c r="B184" s="95"/>
      <c r="C184" s="69" t="s">
        <v>253</v>
      </c>
      <c r="D184" s="19">
        <v>45</v>
      </c>
      <c r="E184" s="19">
        <v>58</v>
      </c>
      <c r="F184" s="19">
        <v>103</v>
      </c>
      <c r="G184" s="19">
        <v>9</v>
      </c>
      <c r="H184" s="19">
        <v>7</v>
      </c>
      <c r="I184" s="19">
        <v>16</v>
      </c>
      <c r="J184" s="19">
        <v>119</v>
      </c>
    </row>
    <row r="185" spans="2:10" s="17" customFormat="1" ht="12" customHeight="1" x14ac:dyDescent="0.2">
      <c r="B185" s="95"/>
      <c r="C185" s="69" t="s">
        <v>154</v>
      </c>
      <c r="D185" s="19">
        <v>149</v>
      </c>
      <c r="E185" s="19">
        <v>187</v>
      </c>
      <c r="F185" s="19">
        <v>336</v>
      </c>
      <c r="G185" s="19">
        <v>30</v>
      </c>
      <c r="H185" s="19">
        <v>16</v>
      </c>
      <c r="I185" s="19">
        <v>46</v>
      </c>
      <c r="J185" s="19">
        <v>382</v>
      </c>
    </row>
    <row r="186" spans="2:10" s="17" customFormat="1" ht="12" customHeight="1" x14ac:dyDescent="0.2">
      <c r="B186" s="95"/>
      <c r="C186" s="69" t="s">
        <v>155</v>
      </c>
      <c r="D186" s="19">
        <v>251</v>
      </c>
      <c r="E186" s="19">
        <v>263</v>
      </c>
      <c r="F186" s="19">
        <v>514</v>
      </c>
      <c r="G186" s="19">
        <v>77</v>
      </c>
      <c r="H186" s="19">
        <v>73</v>
      </c>
      <c r="I186" s="19">
        <v>150</v>
      </c>
      <c r="J186" s="19">
        <v>664</v>
      </c>
    </row>
    <row r="187" spans="2:10" s="17" customFormat="1" ht="12" customHeight="1" x14ac:dyDescent="0.2">
      <c r="B187" s="95"/>
      <c r="C187" s="69" t="s">
        <v>156</v>
      </c>
      <c r="D187" s="19">
        <v>277</v>
      </c>
      <c r="E187" s="19">
        <v>310</v>
      </c>
      <c r="F187" s="19">
        <v>587</v>
      </c>
      <c r="G187" s="19">
        <v>58</v>
      </c>
      <c r="H187" s="19">
        <v>60</v>
      </c>
      <c r="I187" s="19">
        <v>118</v>
      </c>
      <c r="J187" s="19">
        <v>705</v>
      </c>
    </row>
    <row r="188" spans="2:10" s="17" customFormat="1" ht="12" customHeight="1" x14ac:dyDescent="0.2">
      <c r="B188" s="95"/>
      <c r="C188" s="69" t="s">
        <v>157</v>
      </c>
      <c r="D188" s="19">
        <v>46</v>
      </c>
      <c r="E188" s="19">
        <v>70</v>
      </c>
      <c r="F188" s="19">
        <v>116</v>
      </c>
      <c r="G188" s="19">
        <v>13</v>
      </c>
      <c r="H188" s="19">
        <v>5</v>
      </c>
      <c r="I188" s="19">
        <v>18</v>
      </c>
      <c r="J188" s="19">
        <v>134</v>
      </c>
    </row>
    <row r="189" spans="2:10" s="17" customFormat="1" ht="12" customHeight="1" x14ac:dyDescent="0.2">
      <c r="B189" s="95"/>
      <c r="C189" s="69" t="s">
        <v>158</v>
      </c>
      <c r="D189" s="19">
        <v>42</v>
      </c>
      <c r="E189" s="19">
        <v>41</v>
      </c>
      <c r="F189" s="19">
        <v>83</v>
      </c>
      <c r="G189" s="19">
        <v>3</v>
      </c>
      <c r="H189" s="19">
        <v>1</v>
      </c>
      <c r="I189" s="19">
        <v>4</v>
      </c>
      <c r="J189" s="19">
        <v>87</v>
      </c>
    </row>
    <row r="190" spans="2:10" s="17" customFormat="1" ht="12" customHeight="1" x14ac:dyDescent="0.2">
      <c r="B190" s="95"/>
      <c r="C190" s="69" t="s">
        <v>159</v>
      </c>
      <c r="D190" s="19">
        <v>306</v>
      </c>
      <c r="E190" s="19">
        <v>356</v>
      </c>
      <c r="F190" s="19">
        <v>662</v>
      </c>
      <c r="G190" s="19">
        <v>61</v>
      </c>
      <c r="H190" s="19">
        <v>37</v>
      </c>
      <c r="I190" s="19">
        <v>98</v>
      </c>
      <c r="J190" s="19">
        <v>760</v>
      </c>
    </row>
    <row r="191" spans="2:10" s="17" customFormat="1" ht="12" customHeight="1" x14ac:dyDescent="0.2">
      <c r="B191" s="95"/>
      <c r="C191" s="69" t="s">
        <v>160</v>
      </c>
      <c r="D191" s="19">
        <v>808</v>
      </c>
      <c r="E191" s="19">
        <v>936</v>
      </c>
      <c r="F191" s="19">
        <v>1744</v>
      </c>
      <c r="G191" s="19">
        <v>356</v>
      </c>
      <c r="H191" s="19">
        <v>314</v>
      </c>
      <c r="I191" s="19">
        <v>670</v>
      </c>
      <c r="J191" s="19">
        <v>2414</v>
      </c>
    </row>
    <row r="192" spans="2:10" s="17" customFormat="1" ht="12" customHeight="1" x14ac:dyDescent="0.2">
      <c r="B192" s="95"/>
      <c r="C192" s="69" t="s">
        <v>161</v>
      </c>
      <c r="D192" s="19">
        <v>24</v>
      </c>
      <c r="E192" s="19">
        <v>37</v>
      </c>
      <c r="F192" s="19">
        <v>61</v>
      </c>
      <c r="G192" s="19">
        <v>6</v>
      </c>
      <c r="H192" s="19">
        <v>0</v>
      </c>
      <c r="I192" s="19">
        <v>6</v>
      </c>
      <c r="J192" s="19">
        <v>67</v>
      </c>
    </row>
    <row r="193" spans="1:10" s="17" customFormat="1" ht="12" customHeight="1" x14ac:dyDescent="0.2">
      <c r="B193" s="95"/>
      <c r="C193" s="69" t="s">
        <v>162</v>
      </c>
      <c r="D193" s="19">
        <v>406</v>
      </c>
      <c r="E193" s="19">
        <v>469</v>
      </c>
      <c r="F193" s="19">
        <v>875</v>
      </c>
      <c r="G193" s="19">
        <v>72</v>
      </c>
      <c r="H193" s="19">
        <v>48</v>
      </c>
      <c r="I193" s="19">
        <v>120</v>
      </c>
      <c r="J193" s="19">
        <v>995</v>
      </c>
    </row>
    <row r="194" spans="1:10" s="17" customFormat="1" ht="12" customHeight="1" x14ac:dyDescent="0.2">
      <c r="B194" s="95"/>
      <c r="C194" s="69" t="s">
        <v>163</v>
      </c>
      <c r="D194" s="19">
        <v>263</v>
      </c>
      <c r="E194" s="19">
        <v>296</v>
      </c>
      <c r="F194" s="19">
        <v>559</v>
      </c>
      <c r="G194" s="19">
        <v>60</v>
      </c>
      <c r="H194" s="19">
        <v>46</v>
      </c>
      <c r="I194" s="19">
        <v>106</v>
      </c>
      <c r="J194" s="19">
        <v>665</v>
      </c>
    </row>
    <row r="195" spans="1:10" s="17" customFormat="1" ht="12" customHeight="1" x14ac:dyDescent="0.2">
      <c r="B195" s="95"/>
      <c r="C195" s="95" t="s">
        <v>164</v>
      </c>
      <c r="D195" s="25">
        <v>146</v>
      </c>
      <c r="E195" s="25">
        <v>142</v>
      </c>
      <c r="F195" s="25">
        <v>288</v>
      </c>
      <c r="G195" s="25">
        <v>8</v>
      </c>
      <c r="H195" s="25">
        <v>6</v>
      </c>
      <c r="I195" s="25">
        <v>14</v>
      </c>
      <c r="J195" s="25">
        <v>302</v>
      </c>
    </row>
    <row r="196" spans="1:10" s="17" customFormat="1" ht="12" customHeight="1" x14ac:dyDescent="0.2">
      <c r="A196" s="365"/>
      <c r="B196" s="365"/>
      <c r="C196" s="365"/>
      <c r="D196" s="365"/>
      <c r="E196" s="365"/>
      <c r="F196" s="365"/>
      <c r="G196" s="365"/>
      <c r="H196" s="365"/>
      <c r="I196" s="365"/>
      <c r="J196" s="365"/>
    </row>
    <row r="197" spans="1:10" s="17" customFormat="1" ht="12" customHeight="1" x14ac:dyDescent="0.2">
      <c r="A197" s="326" t="s">
        <v>165</v>
      </c>
      <c r="B197" s="326"/>
      <c r="C197" s="326"/>
      <c r="D197" s="16">
        <f t="shared" ref="D197:J197" si="4">SUM(D198:D208)</f>
        <v>2484</v>
      </c>
      <c r="E197" s="16">
        <f t="shared" si="4"/>
        <v>2718</v>
      </c>
      <c r="F197" s="16">
        <f t="shared" si="4"/>
        <v>5202</v>
      </c>
      <c r="G197" s="16">
        <f t="shared" si="4"/>
        <v>344</v>
      </c>
      <c r="H197" s="16">
        <f t="shared" si="4"/>
        <v>256</v>
      </c>
      <c r="I197" s="16">
        <f t="shared" si="4"/>
        <v>600</v>
      </c>
      <c r="J197" s="16">
        <f t="shared" si="4"/>
        <v>5802</v>
      </c>
    </row>
    <row r="198" spans="1:10" s="17" customFormat="1" ht="12" customHeight="1" x14ac:dyDescent="0.2">
      <c r="B198" s="95"/>
      <c r="C198" s="94" t="s">
        <v>266</v>
      </c>
      <c r="D198" s="19">
        <v>248</v>
      </c>
      <c r="E198" s="19">
        <v>263</v>
      </c>
      <c r="F198" s="19">
        <v>511</v>
      </c>
      <c r="G198" s="19">
        <v>18</v>
      </c>
      <c r="H198" s="19">
        <v>13</v>
      </c>
      <c r="I198" s="19">
        <v>31</v>
      </c>
      <c r="J198" s="19">
        <v>542</v>
      </c>
    </row>
    <row r="199" spans="1:10" s="17" customFormat="1" ht="12" customHeight="1" x14ac:dyDescent="0.2">
      <c r="B199" s="95"/>
      <c r="C199" s="69" t="s">
        <v>275</v>
      </c>
      <c r="D199" s="19">
        <v>117</v>
      </c>
      <c r="E199" s="19">
        <v>115</v>
      </c>
      <c r="F199" s="19">
        <v>232</v>
      </c>
      <c r="G199" s="19">
        <v>44</v>
      </c>
      <c r="H199" s="19">
        <v>22</v>
      </c>
      <c r="I199" s="19">
        <v>66</v>
      </c>
      <c r="J199" s="19">
        <v>298</v>
      </c>
    </row>
    <row r="200" spans="1:10" s="17" customFormat="1" ht="12" customHeight="1" x14ac:dyDescent="0.2">
      <c r="B200" s="95"/>
      <c r="C200" s="69" t="s">
        <v>167</v>
      </c>
      <c r="D200" s="19">
        <v>34</v>
      </c>
      <c r="E200" s="19">
        <v>22</v>
      </c>
      <c r="F200" s="19">
        <v>56</v>
      </c>
      <c r="G200" s="19">
        <v>3</v>
      </c>
      <c r="H200" s="19">
        <v>3</v>
      </c>
      <c r="I200" s="19">
        <v>6</v>
      </c>
      <c r="J200" s="19">
        <v>62</v>
      </c>
    </row>
    <row r="201" spans="1:10" s="17" customFormat="1" ht="12" customHeight="1" x14ac:dyDescent="0.2">
      <c r="B201" s="95"/>
      <c r="C201" s="69" t="s">
        <v>168</v>
      </c>
      <c r="D201" s="19">
        <v>25</v>
      </c>
      <c r="E201" s="19">
        <v>25</v>
      </c>
      <c r="F201" s="19">
        <v>50</v>
      </c>
      <c r="G201" s="19">
        <v>2</v>
      </c>
      <c r="H201" s="19">
        <v>1</v>
      </c>
      <c r="I201" s="19">
        <v>3</v>
      </c>
      <c r="J201" s="19">
        <v>53</v>
      </c>
    </row>
    <row r="202" spans="1:10" s="17" customFormat="1" ht="12" customHeight="1" x14ac:dyDescent="0.2">
      <c r="B202" s="95"/>
      <c r="C202" s="69" t="s">
        <v>276</v>
      </c>
      <c r="D202" s="19">
        <v>222</v>
      </c>
      <c r="E202" s="19">
        <v>240</v>
      </c>
      <c r="F202" s="19">
        <v>462</v>
      </c>
      <c r="G202" s="19">
        <v>18</v>
      </c>
      <c r="H202" s="19">
        <v>12</v>
      </c>
      <c r="I202" s="19">
        <v>30</v>
      </c>
      <c r="J202" s="19">
        <v>492</v>
      </c>
    </row>
    <row r="203" spans="1:10" s="17" customFormat="1" ht="12" customHeight="1" x14ac:dyDescent="0.2">
      <c r="B203" s="95"/>
      <c r="C203" s="69" t="s">
        <v>169</v>
      </c>
      <c r="D203" s="19">
        <v>34</v>
      </c>
      <c r="E203" s="19">
        <v>30</v>
      </c>
      <c r="F203" s="19">
        <v>64</v>
      </c>
      <c r="G203" s="19">
        <v>2</v>
      </c>
      <c r="H203" s="19">
        <v>0</v>
      </c>
      <c r="I203" s="19">
        <v>2</v>
      </c>
      <c r="J203" s="19">
        <v>66</v>
      </c>
    </row>
    <row r="204" spans="1:10" s="17" customFormat="1" ht="12" customHeight="1" x14ac:dyDescent="0.2">
      <c r="B204" s="95"/>
      <c r="C204" s="69" t="s">
        <v>170</v>
      </c>
      <c r="D204" s="19">
        <v>177</v>
      </c>
      <c r="E204" s="19">
        <v>190</v>
      </c>
      <c r="F204" s="19">
        <v>367</v>
      </c>
      <c r="G204" s="19">
        <v>59</v>
      </c>
      <c r="H204" s="19">
        <v>48</v>
      </c>
      <c r="I204" s="19">
        <v>107</v>
      </c>
      <c r="J204" s="19">
        <v>474</v>
      </c>
    </row>
    <row r="205" spans="1:10" s="17" customFormat="1" ht="12" customHeight="1" x14ac:dyDescent="0.2">
      <c r="B205" s="95"/>
      <c r="C205" s="69" t="s">
        <v>267</v>
      </c>
      <c r="D205" s="19">
        <v>343</v>
      </c>
      <c r="E205" s="19">
        <v>405</v>
      </c>
      <c r="F205" s="19">
        <v>748</v>
      </c>
      <c r="G205" s="19">
        <v>34</v>
      </c>
      <c r="H205" s="19">
        <v>55</v>
      </c>
      <c r="I205" s="19">
        <v>89</v>
      </c>
      <c r="J205" s="19">
        <v>837</v>
      </c>
    </row>
    <row r="206" spans="1:10" s="17" customFormat="1" ht="12" customHeight="1" x14ac:dyDescent="0.2">
      <c r="B206" s="95"/>
      <c r="C206" s="69" t="s">
        <v>171</v>
      </c>
      <c r="D206" s="19">
        <v>265</v>
      </c>
      <c r="E206" s="19">
        <v>298</v>
      </c>
      <c r="F206" s="19">
        <v>563</v>
      </c>
      <c r="G206" s="19">
        <v>17</v>
      </c>
      <c r="H206" s="19">
        <v>2</v>
      </c>
      <c r="I206" s="19">
        <v>19</v>
      </c>
      <c r="J206" s="19">
        <v>582</v>
      </c>
    </row>
    <row r="207" spans="1:10" s="17" customFormat="1" ht="12" customHeight="1" x14ac:dyDescent="0.2">
      <c r="B207" s="95"/>
      <c r="C207" s="69" t="s">
        <v>172</v>
      </c>
      <c r="D207" s="19">
        <v>15</v>
      </c>
      <c r="E207" s="19">
        <v>22</v>
      </c>
      <c r="F207" s="19">
        <v>37</v>
      </c>
      <c r="G207" s="19">
        <v>4</v>
      </c>
      <c r="H207" s="19">
        <v>1</v>
      </c>
      <c r="I207" s="19">
        <v>5</v>
      </c>
      <c r="J207" s="19">
        <v>42</v>
      </c>
    </row>
    <row r="208" spans="1:10" s="17" customFormat="1" ht="12" customHeight="1" x14ac:dyDescent="0.2">
      <c r="B208" s="95"/>
      <c r="C208" s="95" t="s">
        <v>173</v>
      </c>
      <c r="D208" s="25">
        <v>1004</v>
      </c>
      <c r="E208" s="25">
        <v>1108</v>
      </c>
      <c r="F208" s="25">
        <v>2112</v>
      </c>
      <c r="G208" s="25">
        <v>143</v>
      </c>
      <c r="H208" s="25">
        <v>99</v>
      </c>
      <c r="I208" s="25">
        <v>242</v>
      </c>
      <c r="J208" s="25">
        <v>2354</v>
      </c>
    </row>
    <row r="209" spans="1:10" s="17" customFormat="1" ht="12" customHeight="1" x14ac:dyDescent="0.2">
      <c r="A209" s="365"/>
      <c r="B209" s="365"/>
      <c r="C209" s="365"/>
      <c r="D209" s="365"/>
      <c r="E209" s="365"/>
      <c r="F209" s="365"/>
      <c r="G209" s="365"/>
      <c r="H209" s="365"/>
      <c r="I209" s="365"/>
      <c r="J209" s="365"/>
    </row>
    <row r="210" spans="1:10" s="17" customFormat="1" ht="12" customHeight="1" x14ac:dyDescent="0.2">
      <c r="A210" s="326" t="s">
        <v>174</v>
      </c>
      <c r="B210" s="326"/>
      <c r="C210" s="326"/>
      <c r="D210" s="16">
        <f t="shared" ref="D210:J210" si="5">SUM(D211:D228)</f>
        <v>15645</v>
      </c>
      <c r="E210" s="16">
        <f t="shared" si="5"/>
        <v>18118</v>
      </c>
      <c r="F210" s="16">
        <f t="shared" si="5"/>
        <v>33763</v>
      </c>
      <c r="G210" s="16">
        <f t="shared" si="5"/>
        <v>6565</v>
      </c>
      <c r="H210" s="16">
        <f t="shared" si="5"/>
        <v>5814</v>
      </c>
      <c r="I210" s="16">
        <f t="shared" si="5"/>
        <v>12379</v>
      </c>
      <c r="J210" s="16">
        <f t="shared" si="5"/>
        <v>46142</v>
      </c>
    </row>
    <row r="211" spans="1:10" s="17" customFormat="1" ht="12" customHeight="1" x14ac:dyDescent="0.2">
      <c r="B211" s="95"/>
      <c r="C211" s="94" t="s">
        <v>175</v>
      </c>
      <c r="D211" s="19">
        <v>1311</v>
      </c>
      <c r="E211" s="19">
        <v>1513</v>
      </c>
      <c r="F211" s="19">
        <v>2824</v>
      </c>
      <c r="G211" s="19">
        <v>644</v>
      </c>
      <c r="H211" s="19">
        <v>507</v>
      </c>
      <c r="I211" s="19">
        <v>1151</v>
      </c>
      <c r="J211" s="19">
        <v>3975</v>
      </c>
    </row>
    <row r="212" spans="1:10" s="17" customFormat="1" ht="12" customHeight="1" x14ac:dyDescent="0.2">
      <c r="B212" s="95"/>
      <c r="C212" s="69" t="s">
        <v>176</v>
      </c>
      <c r="D212" s="19">
        <v>5186</v>
      </c>
      <c r="E212" s="19">
        <v>6409</v>
      </c>
      <c r="F212" s="19">
        <v>11595</v>
      </c>
      <c r="G212" s="19">
        <v>2691</v>
      </c>
      <c r="H212" s="19">
        <v>2594</v>
      </c>
      <c r="I212" s="19">
        <v>5285</v>
      </c>
      <c r="J212" s="19">
        <v>16880</v>
      </c>
    </row>
    <row r="213" spans="1:10" s="17" customFormat="1" ht="12" customHeight="1" x14ac:dyDescent="0.2">
      <c r="B213" s="95"/>
      <c r="C213" s="69" t="s">
        <v>177</v>
      </c>
      <c r="D213" s="19">
        <v>642</v>
      </c>
      <c r="E213" s="19">
        <v>664</v>
      </c>
      <c r="F213" s="19">
        <v>1306</v>
      </c>
      <c r="G213" s="19">
        <v>427</v>
      </c>
      <c r="H213" s="19">
        <v>356</v>
      </c>
      <c r="I213" s="19">
        <v>783</v>
      </c>
      <c r="J213" s="19">
        <v>2089</v>
      </c>
    </row>
    <row r="214" spans="1:10" s="17" customFormat="1" ht="12" customHeight="1" x14ac:dyDescent="0.2">
      <c r="B214" s="95"/>
      <c r="C214" s="69" t="s">
        <v>178</v>
      </c>
      <c r="D214" s="19">
        <v>1031</v>
      </c>
      <c r="E214" s="19">
        <v>1099</v>
      </c>
      <c r="F214" s="19">
        <v>2130</v>
      </c>
      <c r="G214" s="19">
        <v>214</v>
      </c>
      <c r="H214" s="19">
        <v>165</v>
      </c>
      <c r="I214" s="19">
        <v>379</v>
      </c>
      <c r="J214" s="19">
        <v>2509</v>
      </c>
    </row>
    <row r="215" spans="1:10" s="17" customFormat="1" ht="12" customHeight="1" x14ac:dyDescent="0.2">
      <c r="B215" s="95"/>
      <c r="C215" s="69" t="s">
        <v>179</v>
      </c>
      <c r="D215" s="19">
        <v>2585</v>
      </c>
      <c r="E215" s="19">
        <v>3063</v>
      </c>
      <c r="F215" s="19">
        <v>5648</v>
      </c>
      <c r="G215" s="19">
        <v>1166</v>
      </c>
      <c r="H215" s="19">
        <v>1053</v>
      </c>
      <c r="I215" s="19">
        <v>2219</v>
      </c>
      <c r="J215" s="19">
        <v>7867</v>
      </c>
    </row>
    <row r="216" spans="1:10" s="17" customFormat="1" ht="12" customHeight="1" x14ac:dyDescent="0.2">
      <c r="B216" s="95"/>
      <c r="C216" s="69" t="s">
        <v>180</v>
      </c>
      <c r="D216" s="19">
        <v>252</v>
      </c>
      <c r="E216" s="19">
        <v>280</v>
      </c>
      <c r="F216" s="19">
        <v>532</v>
      </c>
      <c r="G216" s="19">
        <v>35</v>
      </c>
      <c r="H216" s="19">
        <v>21</v>
      </c>
      <c r="I216" s="19">
        <v>56</v>
      </c>
      <c r="J216" s="19">
        <v>588</v>
      </c>
    </row>
    <row r="217" spans="1:10" s="17" customFormat="1" ht="12" customHeight="1" x14ac:dyDescent="0.2">
      <c r="B217" s="95"/>
      <c r="C217" s="69" t="s">
        <v>181</v>
      </c>
      <c r="D217" s="19">
        <v>309</v>
      </c>
      <c r="E217" s="19">
        <v>313</v>
      </c>
      <c r="F217" s="19">
        <v>622</v>
      </c>
      <c r="G217" s="19">
        <v>38</v>
      </c>
      <c r="H217" s="19">
        <v>35</v>
      </c>
      <c r="I217" s="19">
        <v>73</v>
      </c>
      <c r="J217" s="19">
        <v>695</v>
      </c>
    </row>
    <row r="218" spans="1:10" s="17" customFormat="1" ht="12" customHeight="1" x14ac:dyDescent="0.2">
      <c r="B218" s="95"/>
      <c r="C218" s="69" t="s">
        <v>182</v>
      </c>
      <c r="D218" s="19">
        <v>289</v>
      </c>
      <c r="E218" s="19">
        <v>341</v>
      </c>
      <c r="F218" s="19">
        <v>630</v>
      </c>
      <c r="G218" s="19">
        <v>65</v>
      </c>
      <c r="H218" s="19">
        <v>40</v>
      </c>
      <c r="I218" s="19">
        <v>105</v>
      </c>
      <c r="J218" s="19">
        <v>735</v>
      </c>
    </row>
    <row r="219" spans="1:10" s="17" customFormat="1" ht="12" customHeight="1" x14ac:dyDescent="0.2">
      <c r="B219" s="95"/>
      <c r="C219" s="69" t="s">
        <v>183</v>
      </c>
      <c r="D219" s="19">
        <v>179</v>
      </c>
      <c r="E219" s="19">
        <v>154</v>
      </c>
      <c r="F219" s="19">
        <v>333</v>
      </c>
      <c r="G219" s="19">
        <v>13</v>
      </c>
      <c r="H219" s="19">
        <v>14</v>
      </c>
      <c r="I219" s="19">
        <v>27</v>
      </c>
      <c r="J219" s="19">
        <v>360</v>
      </c>
    </row>
    <row r="220" spans="1:10" s="17" customFormat="1" ht="12" customHeight="1" x14ac:dyDescent="0.2">
      <c r="B220" s="95"/>
      <c r="C220" s="69" t="s">
        <v>184</v>
      </c>
      <c r="D220" s="19">
        <v>480</v>
      </c>
      <c r="E220" s="19">
        <v>550</v>
      </c>
      <c r="F220" s="19">
        <v>1030</v>
      </c>
      <c r="G220" s="19">
        <v>106</v>
      </c>
      <c r="H220" s="19">
        <v>87</v>
      </c>
      <c r="I220" s="19">
        <v>193</v>
      </c>
      <c r="J220" s="19">
        <v>1223</v>
      </c>
    </row>
    <row r="221" spans="1:10" s="17" customFormat="1" ht="12" customHeight="1" x14ac:dyDescent="0.2">
      <c r="B221" s="95"/>
      <c r="C221" s="69" t="s">
        <v>185</v>
      </c>
      <c r="D221" s="19">
        <v>156</v>
      </c>
      <c r="E221" s="19">
        <v>168</v>
      </c>
      <c r="F221" s="19">
        <v>324</v>
      </c>
      <c r="G221" s="19">
        <v>8</v>
      </c>
      <c r="H221" s="19">
        <v>13</v>
      </c>
      <c r="I221" s="19">
        <v>21</v>
      </c>
      <c r="J221" s="19">
        <v>345</v>
      </c>
    </row>
    <row r="222" spans="1:10" s="17" customFormat="1" ht="12" customHeight="1" x14ac:dyDescent="0.2">
      <c r="B222" s="95"/>
      <c r="C222" s="69" t="s">
        <v>186</v>
      </c>
      <c r="D222" s="19">
        <v>44</v>
      </c>
      <c r="E222" s="19">
        <v>43</v>
      </c>
      <c r="F222" s="19">
        <v>87</v>
      </c>
      <c r="G222" s="19">
        <v>7</v>
      </c>
      <c r="H222" s="19">
        <v>7</v>
      </c>
      <c r="I222" s="19">
        <v>14</v>
      </c>
      <c r="J222" s="19">
        <v>101</v>
      </c>
    </row>
    <row r="223" spans="1:10" s="17" customFormat="1" ht="12" customHeight="1" x14ac:dyDescent="0.2">
      <c r="B223" s="95"/>
      <c r="C223" s="69" t="s">
        <v>187</v>
      </c>
      <c r="D223" s="19">
        <v>853</v>
      </c>
      <c r="E223" s="19">
        <v>980</v>
      </c>
      <c r="F223" s="19">
        <v>1833</v>
      </c>
      <c r="G223" s="19">
        <v>320</v>
      </c>
      <c r="H223" s="19">
        <v>252</v>
      </c>
      <c r="I223" s="19">
        <v>572</v>
      </c>
      <c r="J223" s="19">
        <v>2405</v>
      </c>
    </row>
    <row r="224" spans="1:10" s="17" customFormat="1" ht="12" customHeight="1" x14ac:dyDescent="0.2">
      <c r="B224" s="95"/>
      <c r="C224" s="69" t="s">
        <v>188</v>
      </c>
      <c r="D224" s="19">
        <v>237</v>
      </c>
      <c r="E224" s="19">
        <v>270</v>
      </c>
      <c r="F224" s="19">
        <v>507</v>
      </c>
      <c r="G224" s="19">
        <v>21</v>
      </c>
      <c r="H224" s="19">
        <v>14</v>
      </c>
      <c r="I224" s="19">
        <v>35</v>
      </c>
      <c r="J224" s="19">
        <v>542</v>
      </c>
    </row>
    <row r="225" spans="1:10" s="17" customFormat="1" ht="12" customHeight="1" x14ac:dyDescent="0.2">
      <c r="B225" s="95"/>
      <c r="C225" s="69" t="s">
        <v>189</v>
      </c>
      <c r="D225" s="19">
        <v>238</v>
      </c>
      <c r="E225" s="19">
        <v>258</v>
      </c>
      <c r="F225" s="19">
        <v>496</v>
      </c>
      <c r="G225" s="19">
        <v>27</v>
      </c>
      <c r="H225" s="19">
        <v>22</v>
      </c>
      <c r="I225" s="19">
        <v>49</v>
      </c>
      <c r="J225" s="19">
        <v>545</v>
      </c>
    </row>
    <row r="226" spans="1:10" s="17" customFormat="1" ht="12" customHeight="1" x14ac:dyDescent="0.2">
      <c r="B226" s="95"/>
      <c r="C226" s="69" t="s">
        <v>190</v>
      </c>
      <c r="D226" s="19">
        <v>738</v>
      </c>
      <c r="E226" s="19">
        <v>794</v>
      </c>
      <c r="F226" s="19">
        <v>1532</v>
      </c>
      <c r="G226" s="19">
        <v>370</v>
      </c>
      <c r="H226" s="19">
        <v>305</v>
      </c>
      <c r="I226" s="19">
        <v>675</v>
      </c>
      <c r="J226" s="19">
        <v>2207</v>
      </c>
    </row>
    <row r="227" spans="1:10" s="17" customFormat="1" ht="12" customHeight="1" x14ac:dyDescent="0.2">
      <c r="B227" s="95"/>
      <c r="C227" s="69" t="s">
        <v>191</v>
      </c>
      <c r="D227" s="19">
        <v>95</v>
      </c>
      <c r="E227" s="19">
        <v>90</v>
      </c>
      <c r="F227" s="19">
        <v>185</v>
      </c>
      <c r="G227" s="19">
        <v>7</v>
      </c>
      <c r="H227" s="19">
        <v>6</v>
      </c>
      <c r="I227" s="19">
        <v>13</v>
      </c>
      <c r="J227" s="19">
        <v>198</v>
      </c>
    </row>
    <row r="228" spans="1:10" s="17" customFormat="1" ht="12" customHeight="1" x14ac:dyDescent="0.2">
      <c r="B228" s="95"/>
      <c r="C228" s="95" t="s">
        <v>192</v>
      </c>
      <c r="D228" s="25">
        <v>1020</v>
      </c>
      <c r="E228" s="25">
        <v>1129</v>
      </c>
      <c r="F228" s="25">
        <v>2149</v>
      </c>
      <c r="G228" s="25">
        <v>406</v>
      </c>
      <c r="H228" s="25">
        <v>323</v>
      </c>
      <c r="I228" s="25">
        <v>729</v>
      </c>
      <c r="J228" s="25">
        <v>2878</v>
      </c>
    </row>
    <row r="229" spans="1:10" s="17" customFormat="1" ht="12" customHeight="1" x14ac:dyDescent="0.2">
      <c r="A229" s="365"/>
      <c r="B229" s="365"/>
      <c r="C229" s="365"/>
      <c r="D229" s="365"/>
      <c r="E229" s="365"/>
      <c r="F229" s="365"/>
      <c r="G229" s="365"/>
      <c r="H229" s="365"/>
      <c r="I229" s="365"/>
      <c r="J229" s="365"/>
    </row>
    <row r="230" spans="1:10" s="17" customFormat="1" ht="12" customHeight="1" x14ac:dyDescent="0.2">
      <c r="A230" s="326" t="s">
        <v>193</v>
      </c>
      <c r="B230" s="326"/>
      <c r="C230" s="326"/>
      <c r="D230" s="16">
        <f t="shared" ref="D230:J230" si="6">SUM(D231:D236)</f>
        <v>3930</v>
      </c>
      <c r="E230" s="16">
        <f t="shared" si="6"/>
        <v>4306</v>
      </c>
      <c r="F230" s="16">
        <f t="shared" si="6"/>
        <v>8236</v>
      </c>
      <c r="G230" s="16">
        <f t="shared" si="6"/>
        <v>2076</v>
      </c>
      <c r="H230" s="16">
        <f t="shared" si="6"/>
        <v>1710</v>
      </c>
      <c r="I230" s="16">
        <f t="shared" si="6"/>
        <v>3786</v>
      </c>
      <c r="J230" s="16">
        <f t="shared" si="6"/>
        <v>12022</v>
      </c>
    </row>
    <row r="231" spans="1:10" s="17" customFormat="1" ht="12" customHeight="1" x14ac:dyDescent="0.2">
      <c r="B231" s="95"/>
      <c r="C231" s="94" t="s">
        <v>194</v>
      </c>
      <c r="D231" s="19">
        <v>1740</v>
      </c>
      <c r="E231" s="19">
        <v>1939</v>
      </c>
      <c r="F231" s="19">
        <v>3679</v>
      </c>
      <c r="G231" s="19">
        <v>1211</v>
      </c>
      <c r="H231" s="19">
        <v>1048</v>
      </c>
      <c r="I231" s="19">
        <v>2259</v>
      </c>
      <c r="J231" s="19">
        <v>5938</v>
      </c>
    </row>
    <row r="232" spans="1:10" s="17" customFormat="1" ht="12" customHeight="1" x14ac:dyDescent="0.2">
      <c r="B232" s="95"/>
      <c r="C232" s="69" t="s">
        <v>195</v>
      </c>
      <c r="D232" s="19">
        <v>934</v>
      </c>
      <c r="E232" s="19">
        <v>1027</v>
      </c>
      <c r="F232" s="19">
        <v>1961</v>
      </c>
      <c r="G232" s="19">
        <v>224</v>
      </c>
      <c r="H232" s="19">
        <v>185</v>
      </c>
      <c r="I232" s="19">
        <v>409</v>
      </c>
      <c r="J232" s="19">
        <v>2370</v>
      </c>
    </row>
    <row r="233" spans="1:10" s="17" customFormat="1" ht="12" customHeight="1" x14ac:dyDescent="0.2">
      <c r="B233" s="95"/>
      <c r="C233" s="69" t="s">
        <v>196</v>
      </c>
      <c r="D233" s="19">
        <v>215</v>
      </c>
      <c r="E233" s="19">
        <v>221</v>
      </c>
      <c r="F233" s="19">
        <v>436</v>
      </c>
      <c r="G233" s="19">
        <v>105</v>
      </c>
      <c r="H233" s="19">
        <v>73</v>
      </c>
      <c r="I233" s="19">
        <v>178</v>
      </c>
      <c r="J233" s="19">
        <v>614</v>
      </c>
    </row>
    <row r="234" spans="1:10" s="17" customFormat="1" ht="12" customHeight="1" x14ac:dyDescent="0.2">
      <c r="B234" s="95"/>
      <c r="C234" s="69" t="s">
        <v>197</v>
      </c>
      <c r="D234" s="19">
        <v>200</v>
      </c>
      <c r="E234" s="19">
        <v>228</v>
      </c>
      <c r="F234" s="19">
        <v>428</v>
      </c>
      <c r="G234" s="19">
        <v>63</v>
      </c>
      <c r="H234" s="19">
        <v>47</v>
      </c>
      <c r="I234" s="19">
        <v>110</v>
      </c>
      <c r="J234" s="19">
        <v>538</v>
      </c>
    </row>
    <row r="235" spans="1:10" s="17" customFormat="1" ht="12" customHeight="1" x14ac:dyDescent="0.2">
      <c r="B235" s="95"/>
      <c r="C235" s="69" t="s">
        <v>198</v>
      </c>
      <c r="D235" s="19">
        <v>551</v>
      </c>
      <c r="E235" s="19">
        <v>581</v>
      </c>
      <c r="F235" s="19">
        <v>1132</v>
      </c>
      <c r="G235" s="19">
        <v>247</v>
      </c>
      <c r="H235" s="19">
        <v>200</v>
      </c>
      <c r="I235" s="19">
        <v>447</v>
      </c>
      <c r="J235" s="19">
        <v>1579</v>
      </c>
    </row>
    <row r="236" spans="1:10" s="17" customFormat="1" ht="12" customHeight="1" x14ac:dyDescent="0.2">
      <c r="B236" s="95"/>
      <c r="C236" s="95" t="s">
        <v>199</v>
      </c>
      <c r="D236" s="25">
        <v>290</v>
      </c>
      <c r="E236" s="25">
        <v>310</v>
      </c>
      <c r="F236" s="25">
        <v>600</v>
      </c>
      <c r="G236" s="25">
        <v>226</v>
      </c>
      <c r="H236" s="25">
        <v>157</v>
      </c>
      <c r="I236" s="25">
        <v>383</v>
      </c>
      <c r="J236" s="25">
        <v>983</v>
      </c>
    </row>
    <row r="237" spans="1:10" s="17" customFormat="1" ht="12" customHeight="1" x14ac:dyDescent="0.2">
      <c r="A237" s="365"/>
      <c r="B237" s="365"/>
      <c r="C237" s="365"/>
      <c r="D237" s="365"/>
      <c r="E237" s="365"/>
      <c r="F237" s="365"/>
      <c r="G237" s="365"/>
      <c r="H237" s="365"/>
      <c r="I237" s="365"/>
      <c r="J237" s="365"/>
    </row>
    <row r="238" spans="1:10" s="17" customFormat="1" ht="12" customHeight="1" x14ac:dyDescent="0.2">
      <c r="A238" s="326" t="s">
        <v>200</v>
      </c>
      <c r="B238" s="326"/>
      <c r="C238" s="326"/>
      <c r="D238" s="16">
        <f t="shared" ref="D238:J238" si="7">SUM(D239:D247)</f>
        <v>2570</v>
      </c>
      <c r="E238" s="16">
        <f t="shared" si="7"/>
        <v>2635</v>
      </c>
      <c r="F238" s="16">
        <f t="shared" si="7"/>
        <v>5205</v>
      </c>
      <c r="G238" s="16">
        <f t="shared" si="7"/>
        <v>252</v>
      </c>
      <c r="H238" s="16">
        <f t="shared" si="7"/>
        <v>203</v>
      </c>
      <c r="I238" s="16">
        <f t="shared" si="7"/>
        <v>455</v>
      </c>
      <c r="J238" s="16">
        <f t="shared" si="7"/>
        <v>5660</v>
      </c>
    </row>
    <row r="239" spans="1:10" s="17" customFormat="1" ht="12" customHeight="1" x14ac:dyDescent="0.2">
      <c r="B239" s="95"/>
      <c r="C239" s="94" t="s">
        <v>201</v>
      </c>
      <c r="D239" s="19">
        <v>804</v>
      </c>
      <c r="E239" s="19">
        <v>885</v>
      </c>
      <c r="F239" s="19">
        <v>1689</v>
      </c>
      <c r="G239" s="19">
        <v>102</v>
      </c>
      <c r="H239" s="19">
        <v>84</v>
      </c>
      <c r="I239" s="19">
        <v>186</v>
      </c>
      <c r="J239" s="19">
        <v>1875</v>
      </c>
    </row>
    <row r="240" spans="1:10" s="17" customFormat="1" ht="12" customHeight="1" x14ac:dyDescent="0.2">
      <c r="B240" s="95"/>
      <c r="C240" s="69" t="s">
        <v>277</v>
      </c>
      <c r="D240" s="19">
        <v>233</v>
      </c>
      <c r="E240" s="19">
        <v>255</v>
      </c>
      <c r="F240" s="19">
        <v>488</v>
      </c>
      <c r="G240" s="19">
        <v>16</v>
      </c>
      <c r="H240" s="19">
        <v>15</v>
      </c>
      <c r="I240" s="19">
        <v>31</v>
      </c>
      <c r="J240" s="19">
        <v>519</v>
      </c>
    </row>
    <row r="241" spans="1:10" s="17" customFormat="1" ht="12" customHeight="1" x14ac:dyDescent="0.2">
      <c r="B241" s="95"/>
      <c r="C241" s="69" t="s">
        <v>278</v>
      </c>
      <c r="D241" s="19">
        <v>47</v>
      </c>
      <c r="E241" s="19">
        <v>31</v>
      </c>
      <c r="F241" s="19">
        <v>78</v>
      </c>
      <c r="G241" s="19">
        <v>0</v>
      </c>
      <c r="H241" s="19">
        <v>1</v>
      </c>
      <c r="I241" s="19">
        <v>1</v>
      </c>
      <c r="J241" s="19">
        <v>79</v>
      </c>
    </row>
    <row r="242" spans="1:10" s="17" customFormat="1" ht="12" customHeight="1" x14ac:dyDescent="0.2">
      <c r="B242" s="95"/>
      <c r="C242" s="69" t="s">
        <v>279</v>
      </c>
      <c r="D242" s="19">
        <v>19</v>
      </c>
      <c r="E242" s="19">
        <v>20</v>
      </c>
      <c r="F242" s="19">
        <v>39</v>
      </c>
      <c r="G242" s="19">
        <v>0</v>
      </c>
      <c r="H242" s="19">
        <v>1</v>
      </c>
      <c r="I242" s="19">
        <v>1</v>
      </c>
      <c r="J242" s="19">
        <v>40</v>
      </c>
    </row>
    <row r="243" spans="1:10" s="17" customFormat="1" ht="12" customHeight="1" x14ac:dyDescent="0.2">
      <c r="B243" s="95"/>
      <c r="C243" s="69" t="s">
        <v>203</v>
      </c>
      <c r="D243" s="19">
        <v>170</v>
      </c>
      <c r="E243" s="19">
        <v>162</v>
      </c>
      <c r="F243" s="19">
        <v>332</v>
      </c>
      <c r="G243" s="19">
        <v>12</v>
      </c>
      <c r="H243" s="19">
        <v>15</v>
      </c>
      <c r="I243" s="19">
        <v>27</v>
      </c>
      <c r="J243" s="19">
        <v>359</v>
      </c>
    </row>
    <row r="244" spans="1:10" s="17" customFormat="1" ht="12" customHeight="1" x14ac:dyDescent="0.2">
      <c r="B244" s="95"/>
      <c r="C244" s="69" t="s">
        <v>204</v>
      </c>
      <c r="D244" s="19">
        <v>601</v>
      </c>
      <c r="E244" s="19">
        <v>587</v>
      </c>
      <c r="F244" s="19">
        <v>1188</v>
      </c>
      <c r="G244" s="19">
        <v>62</v>
      </c>
      <c r="H244" s="19">
        <v>37</v>
      </c>
      <c r="I244" s="19">
        <v>99</v>
      </c>
      <c r="J244" s="19">
        <v>1287</v>
      </c>
    </row>
    <row r="245" spans="1:10" s="17" customFormat="1" ht="12" customHeight="1" x14ac:dyDescent="0.2">
      <c r="B245" s="95"/>
      <c r="C245" s="69" t="s">
        <v>280</v>
      </c>
      <c r="D245" s="19">
        <v>398</v>
      </c>
      <c r="E245" s="19">
        <v>402</v>
      </c>
      <c r="F245" s="19">
        <v>800</v>
      </c>
      <c r="G245" s="19">
        <v>39</v>
      </c>
      <c r="H245" s="19">
        <v>34</v>
      </c>
      <c r="I245" s="19">
        <v>73</v>
      </c>
      <c r="J245" s="19">
        <v>873</v>
      </c>
    </row>
    <row r="246" spans="1:10" s="17" customFormat="1" ht="12" customHeight="1" x14ac:dyDescent="0.2">
      <c r="B246" s="95"/>
      <c r="C246" s="69" t="s">
        <v>205</v>
      </c>
      <c r="D246" s="19">
        <v>174</v>
      </c>
      <c r="E246" s="19">
        <v>155</v>
      </c>
      <c r="F246" s="19">
        <v>329</v>
      </c>
      <c r="G246" s="19">
        <v>5</v>
      </c>
      <c r="H246" s="19">
        <v>6</v>
      </c>
      <c r="I246" s="19">
        <v>11</v>
      </c>
      <c r="J246" s="19">
        <v>340</v>
      </c>
    </row>
    <row r="247" spans="1:10" s="17" customFormat="1" ht="12" customHeight="1" x14ac:dyDescent="0.2">
      <c r="B247" s="95"/>
      <c r="C247" s="95" t="s">
        <v>281</v>
      </c>
      <c r="D247" s="25">
        <v>124</v>
      </c>
      <c r="E247" s="25">
        <v>138</v>
      </c>
      <c r="F247" s="25">
        <v>262</v>
      </c>
      <c r="G247" s="25">
        <v>16</v>
      </c>
      <c r="H247" s="25">
        <v>10</v>
      </c>
      <c r="I247" s="25">
        <v>26</v>
      </c>
      <c r="J247" s="25">
        <v>288</v>
      </c>
    </row>
    <row r="248" spans="1:10" s="17" customFormat="1" ht="12" customHeight="1" x14ac:dyDescent="0.2">
      <c r="A248" s="365"/>
      <c r="B248" s="365"/>
      <c r="C248" s="365"/>
      <c r="D248" s="365"/>
      <c r="E248" s="365"/>
      <c r="F248" s="365"/>
      <c r="G248" s="365"/>
      <c r="H248" s="365"/>
      <c r="I248" s="365"/>
      <c r="J248" s="365"/>
    </row>
    <row r="249" spans="1:10" s="17" customFormat="1" ht="12" customHeight="1" x14ac:dyDescent="0.2">
      <c r="A249" s="326" t="s">
        <v>206</v>
      </c>
      <c r="B249" s="326"/>
      <c r="C249" s="326"/>
      <c r="D249" s="16">
        <f t="shared" ref="D249:J249" si="8">SUM(D250:D270)</f>
        <v>3391</v>
      </c>
      <c r="E249" s="16">
        <f t="shared" si="8"/>
        <v>3715</v>
      </c>
      <c r="F249" s="16">
        <f t="shared" si="8"/>
        <v>7106</v>
      </c>
      <c r="G249" s="16">
        <f t="shared" si="8"/>
        <v>1921</v>
      </c>
      <c r="H249" s="16">
        <f t="shared" si="8"/>
        <v>1146</v>
      </c>
      <c r="I249" s="16">
        <f t="shared" si="8"/>
        <v>3067</v>
      </c>
      <c r="J249" s="16">
        <f t="shared" si="8"/>
        <v>10173</v>
      </c>
    </row>
    <row r="250" spans="1:10" s="17" customFormat="1" ht="12" customHeight="1" x14ac:dyDescent="0.2">
      <c r="B250" s="95"/>
      <c r="C250" s="94" t="s">
        <v>207</v>
      </c>
      <c r="D250" s="19">
        <v>596</v>
      </c>
      <c r="E250" s="19">
        <v>654</v>
      </c>
      <c r="F250" s="19">
        <v>1250</v>
      </c>
      <c r="G250" s="19">
        <v>220</v>
      </c>
      <c r="H250" s="19">
        <v>158</v>
      </c>
      <c r="I250" s="19">
        <v>378</v>
      </c>
      <c r="J250" s="19">
        <v>1628</v>
      </c>
    </row>
    <row r="251" spans="1:10" s="17" customFormat="1" ht="12" customHeight="1" x14ac:dyDescent="0.2">
      <c r="B251" s="95"/>
      <c r="C251" s="69" t="s">
        <v>208</v>
      </c>
      <c r="D251" s="19">
        <v>38</v>
      </c>
      <c r="E251" s="19">
        <v>45</v>
      </c>
      <c r="F251" s="19">
        <v>83</v>
      </c>
      <c r="G251" s="19">
        <v>11</v>
      </c>
      <c r="H251" s="19">
        <v>10</v>
      </c>
      <c r="I251" s="19">
        <v>21</v>
      </c>
      <c r="J251" s="19">
        <v>104</v>
      </c>
    </row>
    <row r="252" spans="1:10" s="17" customFormat="1" ht="12" customHeight="1" x14ac:dyDescent="0.2">
      <c r="B252" s="95"/>
      <c r="C252" s="69" t="s">
        <v>209</v>
      </c>
      <c r="D252" s="19">
        <v>29</v>
      </c>
      <c r="E252" s="19">
        <v>34</v>
      </c>
      <c r="F252" s="19">
        <v>63</v>
      </c>
      <c r="G252" s="19">
        <v>6</v>
      </c>
      <c r="H252" s="19">
        <v>2</v>
      </c>
      <c r="I252" s="19">
        <v>8</v>
      </c>
      <c r="J252" s="19">
        <v>71</v>
      </c>
    </row>
    <row r="253" spans="1:10" s="17" customFormat="1" ht="12" customHeight="1" x14ac:dyDescent="0.2">
      <c r="B253" s="95"/>
      <c r="C253" s="69" t="s">
        <v>210</v>
      </c>
      <c r="D253" s="19">
        <v>271</v>
      </c>
      <c r="E253" s="19">
        <v>340</v>
      </c>
      <c r="F253" s="19">
        <v>611</v>
      </c>
      <c r="G253" s="19">
        <v>280</v>
      </c>
      <c r="H253" s="19">
        <v>192</v>
      </c>
      <c r="I253" s="19">
        <v>472</v>
      </c>
      <c r="J253" s="19">
        <v>1083</v>
      </c>
    </row>
    <row r="254" spans="1:10" s="17" customFormat="1" ht="12" customHeight="1" x14ac:dyDescent="0.2">
      <c r="B254" s="95"/>
      <c r="C254" s="69" t="s">
        <v>282</v>
      </c>
      <c r="D254" s="19">
        <v>19</v>
      </c>
      <c r="E254" s="19">
        <v>25</v>
      </c>
      <c r="F254" s="19">
        <v>44</v>
      </c>
      <c r="G254" s="19">
        <v>5</v>
      </c>
      <c r="H254" s="19">
        <v>8</v>
      </c>
      <c r="I254" s="19">
        <v>13</v>
      </c>
      <c r="J254" s="19">
        <v>57</v>
      </c>
    </row>
    <row r="255" spans="1:10" s="17" customFormat="1" ht="12" customHeight="1" x14ac:dyDescent="0.2">
      <c r="B255" s="95"/>
      <c r="C255" s="69" t="s">
        <v>211</v>
      </c>
      <c r="D255" s="19">
        <v>14</v>
      </c>
      <c r="E255" s="19">
        <v>18</v>
      </c>
      <c r="F255" s="19">
        <v>32</v>
      </c>
      <c r="G255" s="19">
        <v>1</v>
      </c>
      <c r="H255" s="19">
        <v>2</v>
      </c>
      <c r="I255" s="19">
        <v>3</v>
      </c>
      <c r="J255" s="19">
        <v>35</v>
      </c>
    </row>
    <row r="256" spans="1:10" s="17" customFormat="1" ht="12" customHeight="1" x14ac:dyDescent="0.2">
      <c r="B256" s="95"/>
      <c r="C256" s="69" t="s">
        <v>212</v>
      </c>
      <c r="D256" s="19">
        <v>29</v>
      </c>
      <c r="E256" s="19">
        <v>29</v>
      </c>
      <c r="F256" s="19">
        <v>58</v>
      </c>
      <c r="G256" s="19">
        <v>0</v>
      </c>
      <c r="H256" s="19">
        <v>1</v>
      </c>
      <c r="I256" s="19">
        <v>1</v>
      </c>
      <c r="J256" s="19">
        <v>59</v>
      </c>
    </row>
    <row r="257" spans="1:10" s="17" customFormat="1" ht="12" customHeight="1" x14ac:dyDescent="0.2">
      <c r="B257" s="95"/>
      <c r="C257" s="69" t="s">
        <v>213</v>
      </c>
      <c r="D257" s="19">
        <v>44</v>
      </c>
      <c r="E257" s="19">
        <v>40</v>
      </c>
      <c r="F257" s="19">
        <v>84</v>
      </c>
      <c r="G257" s="19">
        <v>3</v>
      </c>
      <c r="H257" s="19">
        <v>6</v>
      </c>
      <c r="I257" s="19">
        <v>9</v>
      </c>
      <c r="J257" s="19">
        <v>93</v>
      </c>
    </row>
    <row r="258" spans="1:10" s="17" customFormat="1" ht="12" customHeight="1" x14ac:dyDescent="0.2">
      <c r="B258" s="95"/>
      <c r="C258" s="69" t="s">
        <v>283</v>
      </c>
      <c r="D258" s="19">
        <v>145</v>
      </c>
      <c r="E258" s="19">
        <v>165</v>
      </c>
      <c r="F258" s="19">
        <v>310</v>
      </c>
      <c r="G258" s="19">
        <v>42</v>
      </c>
      <c r="H258" s="19">
        <v>28</v>
      </c>
      <c r="I258" s="19">
        <v>70</v>
      </c>
      <c r="J258" s="19">
        <v>380</v>
      </c>
    </row>
    <row r="259" spans="1:10" s="17" customFormat="1" ht="12" customHeight="1" x14ac:dyDescent="0.2">
      <c r="B259" s="95"/>
      <c r="C259" s="69" t="s">
        <v>214</v>
      </c>
      <c r="D259" s="19">
        <v>192</v>
      </c>
      <c r="E259" s="19">
        <v>192</v>
      </c>
      <c r="F259" s="19">
        <v>384</v>
      </c>
      <c r="G259" s="19">
        <v>7</v>
      </c>
      <c r="H259" s="19">
        <v>11</v>
      </c>
      <c r="I259" s="19">
        <v>18</v>
      </c>
      <c r="J259" s="19">
        <v>402</v>
      </c>
    </row>
    <row r="260" spans="1:10" s="17" customFormat="1" ht="12" customHeight="1" x14ac:dyDescent="0.2">
      <c r="B260" s="95"/>
      <c r="C260" s="69" t="s">
        <v>215</v>
      </c>
      <c r="D260" s="19">
        <v>68</v>
      </c>
      <c r="E260" s="19">
        <v>76</v>
      </c>
      <c r="F260" s="19">
        <v>144</v>
      </c>
      <c r="G260" s="19">
        <v>15</v>
      </c>
      <c r="H260" s="19">
        <v>6</v>
      </c>
      <c r="I260" s="19">
        <v>21</v>
      </c>
      <c r="J260" s="19">
        <v>165</v>
      </c>
    </row>
    <row r="261" spans="1:10" s="17" customFormat="1" ht="12" customHeight="1" x14ac:dyDescent="0.2">
      <c r="B261" s="95"/>
      <c r="C261" s="69" t="s">
        <v>216</v>
      </c>
      <c r="D261" s="19">
        <v>434</v>
      </c>
      <c r="E261" s="19">
        <v>521</v>
      </c>
      <c r="F261" s="19">
        <v>955</v>
      </c>
      <c r="G261" s="19">
        <v>286</v>
      </c>
      <c r="H261" s="19">
        <v>286</v>
      </c>
      <c r="I261" s="19">
        <v>572</v>
      </c>
      <c r="J261" s="19">
        <v>1527</v>
      </c>
    </row>
    <row r="262" spans="1:10" s="17" customFormat="1" ht="12" customHeight="1" x14ac:dyDescent="0.2">
      <c r="B262" s="95"/>
      <c r="C262" s="69" t="s">
        <v>217</v>
      </c>
      <c r="D262" s="19">
        <v>339</v>
      </c>
      <c r="E262" s="19">
        <v>362</v>
      </c>
      <c r="F262" s="19">
        <v>701</v>
      </c>
      <c r="G262" s="19">
        <v>128</v>
      </c>
      <c r="H262" s="19">
        <v>111</v>
      </c>
      <c r="I262" s="19">
        <v>239</v>
      </c>
      <c r="J262" s="19">
        <v>940</v>
      </c>
    </row>
    <row r="263" spans="1:10" s="17" customFormat="1" ht="12" customHeight="1" x14ac:dyDescent="0.2">
      <c r="B263" s="95"/>
      <c r="C263" s="69" t="s">
        <v>218</v>
      </c>
      <c r="D263" s="19">
        <v>110</v>
      </c>
      <c r="E263" s="19">
        <v>107</v>
      </c>
      <c r="F263" s="19">
        <v>217</v>
      </c>
      <c r="G263" s="19">
        <v>208</v>
      </c>
      <c r="H263" s="19">
        <v>26</v>
      </c>
      <c r="I263" s="19">
        <v>234</v>
      </c>
      <c r="J263" s="19">
        <v>451</v>
      </c>
    </row>
    <row r="264" spans="1:10" s="17" customFormat="1" ht="12" customHeight="1" x14ac:dyDescent="0.2">
      <c r="B264" s="95"/>
      <c r="C264" s="69" t="s">
        <v>219</v>
      </c>
      <c r="D264" s="19">
        <v>57</v>
      </c>
      <c r="E264" s="19">
        <v>50</v>
      </c>
      <c r="F264" s="19">
        <v>107</v>
      </c>
      <c r="G264" s="19">
        <v>7</v>
      </c>
      <c r="H264" s="19">
        <v>2</v>
      </c>
      <c r="I264" s="19">
        <v>9</v>
      </c>
      <c r="J264" s="19">
        <v>116</v>
      </c>
    </row>
    <row r="265" spans="1:10" s="17" customFormat="1" ht="12" customHeight="1" x14ac:dyDescent="0.2">
      <c r="B265" s="95"/>
      <c r="C265" s="69" t="s">
        <v>220</v>
      </c>
      <c r="D265" s="19">
        <v>146</v>
      </c>
      <c r="E265" s="19">
        <v>145</v>
      </c>
      <c r="F265" s="19">
        <v>291</v>
      </c>
      <c r="G265" s="19">
        <v>35</v>
      </c>
      <c r="H265" s="19">
        <v>28</v>
      </c>
      <c r="I265" s="19">
        <v>63</v>
      </c>
      <c r="J265" s="19">
        <v>354</v>
      </c>
    </row>
    <row r="266" spans="1:10" s="17" customFormat="1" ht="12" customHeight="1" x14ac:dyDescent="0.2">
      <c r="B266" s="95"/>
      <c r="C266" s="69" t="s">
        <v>221</v>
      </c>
      <c r="D266" s="19">
        <v>218</v>
      </c>
      <c r="E266" s="19">
        <v>237</v>
      </c>
      <c r="F266" s="19">
        <v>455</v>
      </c>
      <c r="G266" s="19">
        <v>485</v>
      </c>
      <c r="H266" s="19">
        <v>111</v>
      </c>
      <c r="I266" s="19">
        <v>596</v>
      </c>
      <c r="J266" s="19">
        <v>1051</v>
      </c>
    </row>
    <row r="267" spans="1:10" s="17" customFormat="1" ht="12" customHeight="1" x14ac:dyDescent="0.2">
      <c r="B267" s="95"/>
      <c r="C267" s="69" t="s">
        <v>222</v>
      </c>
      <c r="D267" s="19">
        <v>159</v>
      </c>
      <c r="E267" s="19">
        <v>171</v>
      </c>
      <c r="F267" s="19">
        <v>330</v>
      </c>
      <c r="G267" s="19">
        <v>63</v>
      </c>
      <c r="H267" s="19">
        <v>40</v>
      </c>
      <c r="I267" s="19">
        <v>103</v>
      </c>
      <c r="J267" s="19">
        <v>433</v>
      </c>
    </row>
    <row r="268" spans="1:10" s="17" customFormat="1" ht="12" customHeight="1" x14ac:dyDescent="0.2">
      <c r="B268" s="95"/>
      <c r="C268" s="69" t="s">
        <v>223</v>
      </c>
      <c r="D268" s="19">
        <v>414</v>
      </c>
      <c r="E268" s="19">
        <v>435</v>
      </c>
      <c r="F268" s="19">
        <v>849</v>
      </c>
      <c r="G268" s="19">
        <v>118</v>
      </c>
      <c r="H268" s="19">
        <v>118</v>
      </c>
      <c r="I268" s="19">
        <v>236</v>
      </c>
      <c r="J268" s="19">
        <v>1085</v>
      </c>
    </row>
    <row r="269" spans="1:10" s="17" customFormat="1" ht="12" customHeight="1" x14ac:dyDescent="0.2">
      <c r="B269" s="95"/>
      <c r="C269" s="69" t="s">
        <v>284</v>
      </c>
      <c r="D269" s="19">
        <v>30</v>
      </c>
      <c r="E269" s="19">
        <v>31</v>
      </c>
      <c r="F269" s="19">
        <v>61</v>
      </c>
      <c r="G269" s="19">
        <v>1</v>
      </c>
      <c r="H269" s="19">
        <v>0</v>
      </c>
      <c r="I269" s="19">
        <v>1</v>
      </c>
      <c r="J269" s="19">
        <v>62</v>
      </c>
    </row>
    <row r="270" spans="1:10" s="17" customFormat="1" ht="12" customHeight="1" x14ac:dyDescent="0.2">
      <c r="B270" s="95"/>
      <c r="C270" s="95" t="s">
        <v>224</v>
      </c>
      <c r="D270" s="25">
        <v>39</v>
      </c>
      <c r="E270" s="25">
        <v>38</v>
      </c>
      <c r="F270" s="25">
        <v>77</v>
      </c>
      <c r="G270" s="25">
        <v>0</v>
      </c>
      <c r="H270" s="25">
        <v>0</v>
      </c>
      <c r="I270" s="25">
        <v>0</v>
      </c>
      <c r="J270" s="25">
        <v>77</v>
      </c>
    </row>
    <row r="271" spans="1:10" s="17" customFormat="1" ht="12" customHeight="1" x14ac:dyDescent="0.2">
      <c r="A271" s="368"/>
      <c r="B271" s="368"/>
      <c r="C271" s="368"/>
      <c r="D271" s="368"/>
      <c r="E271" s="368"/>
      <c r="F271" s="368"/>
      <c r="G271" s="368"/>
      <c r="H271" s="368"/>
      <c r="I271" s="368"/>
      <c r="J271" s="368"/>
    </row>
    <row r="272" spans="1:10" s="17" customFormat="1" ht="12" customHeight="1" x14ac:dyDescent="0.2">
      <c r="A272" s="368"/>
      <c r="B272" s="368"/>
      <c r="C272" s="368"/>
      <c r="D272" s="368"/>
      <c r="E272" s="368"/>
      <c r="F272" s="368"/>
      <c r="G272" s="368"/>
      <c r="H272" s="368"/>
      <c r="I272" s="368"/>
      <c r="J272" s="368"/>
    </row>
    <row r="273" spans="1:10" s="17" customFormat="1" ht="12" customHeight="1" x14ac:dyDescent="0.2">
      <c r="A273" s="326" t="s">
        <v>285</v>
      </c>
      <c r="B273" s="326"/>
      <c r="C273" s="326"/>
      <c r="D273" s="326"/>
      <c r="E273" s="326"/>
      <c r="F273" s="326"/>
      <c r="G273" s="326"/>
      <c r="H273" s="326"/>
      <c r="I273" s="326"/>
      <c r="J273" s="326"/>
    </row>
    <row r="274" spans="1:10" s="17" customFormat="1" ht="12" customHeight="1" x14ac:dyDescent="0.2">
      <c r="B274" s="95"/>
      <c r="C274" s="94" t="s">
        <v>226</v>
      </c>
      <c r="D274" s="19">
        <f t="shared" ref="D274:J274" si="9">SUM(D58:D81)</f>
        <v>17509</v>
      </c>
      <c r="E274" s="19">
        <f t="shared" si="9"/>
        <v>20150</v>
      </c>
      <c r="F274" s="19">
        <f t="shared" si="9"/>
        <v>37659</v>
      </c>
      <c r="G274" s="19">
        <f t="shared" si="9"/>
        <v>5232</v>
      </c>
      <c r="H274" s="19">
        <f t="shared" si="9"/>
        <v>4662</v>
      </c>
      <c r="I274" s="19">
        <f t="shared" si="9"/>
        <v>9894</v>
      </c>
      <c r="J274" s="19">
        <f t="shared" si="9"/>
        <v>47553</v>
      </c>
    </row>
    <row r="275" spans="1:10" s="17" customFormat="1" ht="12" customHeight="1" x14ac:dyDescent="0.2">
      <c r="B275" s="95"/>
      <c r="C275" s="69" t="s">
        <v>227</v>
      </c>
      <c r="D275" s="19">
        <f t="shared" ref="D275:J275" si="10">SUM(D84:D153)</f>
        <v>44669</v>
      </c>
      <c r="E275" s="19">
        <f t="shared" si="10"/>
        <v>53659</v>
      </c>
      <c r="F275" s="19">
        <f t="shared" si="10"/>
        <v>98328</v>
      </c>
      <c r="G275" s="19">
        <f t="shared" si="10"/>
        <v>19395</v>
      </c>
      <c r="H275" s="19">
        <f t="shared" si="10"/>
        <v>17266</v>
      </c>
      <c r="I275" s="19">
        <f t="shared" si="10"/>
        <v>36661</v>
      </c>
      <c r="J275" s="19">
        <f t="shared" si="10"/>
        <v>134989</v>
      </c>
    </row>
    <row r="276" spans="1:10" s="17" customFormat="1" ht="12" customHeight="1" x14ac:dyDescent="0.2">
      <c r="B276" s="95"/>
      <c r="C276" s="69" t="s">
        <v>228</v>
      </c>
      <c r="D276" s="19">
        <f t="shared" ref="D276:J276" si="11">SUM(D156:D195)</f>
        <v>20847</v>
      </c>
      <c r="E276" s="19">
        <f t="shared" si="11"/>
        <v>25019</v>
      </c>
      <c r="F276" s="19">
        <f t="shared" si="11"/>
        <v>45866</v>
      </c>
      <c r="G276" s="19">
        <f t="shared" si="11"/>
        <v>7395</v>
      </c>
      <c r="H276" s="19">
        <f t="shared" si="11"/>
        <v>6674</v>
      </c>
      <c r="I276" s="19">
        <f t="shared" si="11"/>
        <v>14069</v>
      </c>
      <c r="J276" s="19">
        <f t="shared" si="11"/>
        <v>59935</v>
      </c>
    </row>
    <row r="277" spans="1:10" s="17" customFormat="1" ht="12" customHeight="1" x14ac:dyDescent="0.2">
      <c r="B277" s="95"/>
      <c r="C277" s="69" t="s">
        <v>229</v>
      </c>
      <c r="D277" s="19">
        <f t="shared" ref="D277:J277" si="12">SUM(D198:D208)</f>
        <v>2484</v>
      </c>
      <c r="E277" s="19">
        <f t="shared" si="12"/>
        <v>2718</v>
      </c>
      <c r="F277" s="19">
        <f t="shared" si="12"/>
        <v>5202</v>
      </c>
      <c r="G277" s="19">
        <f t="shared" si="12"/>
        <v>344</v>
      </c>
      <c r="H277" s="19">
        <f t="shared" si="12"/>
        <v>256</v>
      </c>
      <c r="I277" s="19">
        <f t="shared" si="12"/>
        <v>600</v>
      </c>
      <c r="J277" s="19">
        <f t="shared" si="12"/>
        <v>5802</v>
      </c>
    </row>
    <row r="278" spans="1:10" s="17" customFormat="1" ht="12" customHeight="1" x14ac:dyDescent="0.2">
      <c r="B278" s="95"/>
      <c r="C278" s="69" t="s">
        <v>230</v>
      </c>
      <c r="D278" s="19">
        <f t="shared" ref="D278:J278" si="13">SUM(D211:D228)</f>
        <v>15645</v>
      </c>
      <c r="E278" s="19">
        <f t="shared" si="13"/>
        <v>18118</v>
      </c>
      <c r="F278" s="19">
        <f t="shared" si="13"/>
        <v>33763</v>
      </c>
      <c r="G278" s="19">
        <f t="shared" si="13"/>
        <v>6565</v>
      </c>
      <c r="H278" s="19">
        <f t="shared" si="13"/>
        <v>5814</v>
      </c>
      <c r="I278" s="19">
        <f t="shared" si="13"/>
        <v>12379</v>
      </c>
      <c r="J278" s="19">
        <f t="shared" si="13"/>
        <v>46142</v>
      </c>
    </row>
    <row r="279" spans="1:10" s="17" customFormat="1" ht="12" customHeight="1" x14ac:dyDescent="0.2">
      <c r="B279" s="95"/>
      <c r="C279" s="69" t="s">
        <v>231</v>
      </c>
      <c r="D279" s="19">
        <f t="shared" ref="D279:J279" si="14">SUM(D231:D236)</f>
        <v>3930</v>
      </c>
      <c r="E279" s="19">
        <f t="shared" si="14"/>
        <v>4306</v>
      </c>
      <c r="F279" s="19">
        <f t="shared" si="14"/>
        <v>8236</v>
      </c>
      <c r="G279" s="19">
        <f t="shared" si="14"/>
        <v>2076</v>
      </c>
      <c r="H279" s="19">
        <f t="shared" si="14"/>
        <v>1710</v>
      </c>
      <c r="I279" s="19">
        <f t="shared" si="14"/>
        <v>3786</v>
      </c>
      <c r="J279" s="19">
        <f t="shared" si="14"/>
        <v>12022</v>
      </c>
    </row>
    <row r="280" spans="1:10" s="17" customFormat="1" ht="12" customHeight="1" x14ac:dyDescent="0.2">
      <c r="B280" s="95"/>
      <c r="C280" s="69" t="s">
        <v>232</v>
      </c>
      <c r="D280" s="19">
        <f t="shared" ref="D280:J280" si="15">SUM(D239:D247)</f>
        <v>2570</v>
      </c>
      <c r="E280" s="19">
        <f t="shared" si="15"/>
        <v>2635</v>
      </c>
      <c r="F280" s="19">
        <f t="shared" si="15"/>
        <v>5205</v>
      </c>
      <c r="G280" s="19">
        <f t="shared" si="15"/>
        <v>252</v>
      </c>
      <c r="H280" s="19">
        <f t="shared" si="15"/>
        <v>203</v>
      </c>
      <c r="I280" s="19">
        <f t="shared" si="15"/>
        <v>455</v>
      </c>
      <c r="J280" s="19">
        <f t="shared" si="15"/>
        <v>5660</v>
      </c>
    </row>
    <row r="281" spans="1:10" s="17" customFormat="1" ht="12" customHeight="1" x14ac:dyDescent="0.2">
      <c r="B281" s="95"/>
      <c r="C281" s="69" t="s">
        <v>233</v>
      </c>
      <c r="D281" s="19">
        <f t="shared" ref="D281:J281" si="16">SUM(D250:D270)</f>
        <v>3391</v>
      </c>
      <c r="E281" s="19">
        <f t="shared" si="16"/>
        <v>3715</v>
      </c>
      <c r="F281" s="19">
        <f t="shared" si="16"/>
        <v>7106</v>
      </c>
      <c r="G281" s="19">
        <f t="shared" si="16"/>
        <v>1921</v>
      </c>
      <c r="H281" s="19">
        <f t="shared" si="16"/>
        <v>1146</v>
      </c>
      <c r="I281" s="19">
        <f t="shared" si="16"/>
        <v>3067</v>
      </c>
      <c r="J281" s="19">
        <f t="shared" si="16"/>
        <v>10173</v>
      </c>
    </row>
    <row r="282" spans="1:10" s="17" customFormat="1" ht="12" customHeight="1" x14ac:dyDescent="0.2">
      <c r="B282" s="95"/>
      <c r="C282" s="97" t="s">
        <v>274</v>
      </c>
      <c r="D282" s="40">
        <f t="shared" ref="D282:J282" si="17">SUM(D274:D281)</f>
        <v>111045</v>
      </c>
      <c r="E282" s="40">
        <f t="shared" si="17"/>
        <v>130320</v>
      </c>
      <c r="F282" s="40">
        <f t="shared" si="17"/>
        <v>241365</v>
      </c>
      <c r="G282" s="40">
        <f t="shared" si="17"/>
        <v>43180</v>
      </c>
      <c r="H282" s="40">
        <f t="shared" si="17"/>
        <v>37731</v>
      </c>
      <c r="I282" s="40">
        <f t="shared" si="17"/>
        <v>80911</v>
      </c>
      <c r="J282" s="40">
        <f t="shared" si="17"/>
        <v>322276</v>
      </c>
    </row>
    <row r="283" spans="1:10" s="17" customFormat="1" ht="12" customHeight="1" x14ac:dyDescent="0.2">
      <c r="A283" s="368"/>
      <c r="B283" s="368"/>
      <c r="C283" s="368"/>
      <c r="D283" s="368"/>
      <c r="E283" s="368"/>
      <c r="F283" s="368"/>
      <c r="G283" s="368"/>
      <c r="H283" s="368"/>
      <c r="I283" s="368"/>
      <c r="J283" s="368"/>
    </row>
    <row r="284" spans="1:10" s="17" customFormat="1" ht="12" customHeight="1" x14ac:dyDescent="0.2">
      <c r="A284" s="326" t="s">
        <v>369</v>
      </c>
      <c r="B284" s="326"/>
      <c r="C284" s="326"/>
      <c r="D284" s="326"/>
      <c r="E284" s="326"/>
      <c r="F284" s="326"/>
      <c r="G284" s="326"/>
      <c r="H284" s="326"/>
      <c r="I284" s="326"/>
      <c r="J284" s="326"/>
    </row>
    <row r="285" spans="1:10" s="17" customFormat="1" ht="12" customHeight="1" x14ac:dyDescent="0.2">
      <c r="B285" s="95"/>
      <c r="C285" s="94" t="s">
        <v>230</v>
      </c>
      <c r="D285" s="19">
        <f t="shared" ref="D285:J285" si="18">D211+D212+D213+D214+D215+D216+D217+D218+D220+D223+D224+D226+D228+D232+D163+D225</f>
        <v>16372</v>
      </c>
      <c r="E285" s="19">
        <f t="shared" si="18"/>
        <v>19020</v>
      </c>
      <c r="F285" s="19">
        <f t="shared" si="18"/>
        <v>35392</v>
      </c>
      <c r="G285" s="19">
        <f t="shared" si="18"/>
        <v>6844</v>
      </c>
      <c r="H285" s="19">
        <f t="shared" si="18"/>
        <v>6031</v>
      </c>
      <c r="I285" s="19">
        <f t="shared" si="18"/>
        <v>12875</v>
      </c>
      <c r="J285" s="19">
        <f t="shared" si="18"/>
        <v>48267</v>
      </c>
    </row>
    <row r="286" spans="1:10" s="17" customFormat="1" ht="12" customHeight="1" x14ac:dyDescent="0.2">
      <c r="B286" s="95"/>
      <c r="C286" s="69" t="s">
        <v>234</v>
      </c>
      <c r="D286" s="19">
        <f t="shared" ref="D286:J286" si="19">D58+D59+D60+D64+D65+D66+D67+D68+D69+D70+D72+D73+D75+D76+D77+D78+D79+D80+D81+D97</f>
        <v>17130</v>
      </c>
      <c r="E286" s="19">
        <f t="shared" si="19"/>
        <v>19758</v>
      </c>
      <c r="F286" s="19">
        <f t="shared" si="19"/>
        <v>36888</v>
      </c>
      <c r="G286" s="19">
        <f t="shared" si="19"/>
        <v>5210</v>
      </c>
      <c r="H286" s="19">
        <f t="shared" si="19"/>
        <v>4650</v>
      </c>
      <c r="I286" s="19">
        <f t="shared" si="19"/>
        <v>9860</v>
      </c>
      <c r="J286" s="19">
        <f t="shared" si="19"/>
        <v>46748</v>
      </c>
    </row>
    <row r="287" spans="1:10" s="17" customFormat="1" ht="12" customHeight="1" x14ac:dyDescent="0.2">
      <c r="B287" s="95"/>
      <c r="C287" s="69" t="s">
        <v>228</v>
      </c>
      <c r="D287" s="19">
        <f t="shared" ref="D287:J287" si="20">D156+D159+D162+D165+D169+D175+D176+D179+D181+D183+D186+D190+D191+D193+D198+D205+D208+D168+D172+D174+D177</f>
        <v>19666</v>
      </c>
      <c r="E287" s="19">
        <f t="shared" si="20"/>
        <v>23629</v>
      </c>
      <c r="F287" s="19">
        <f t="shared" si="20"/>
        <v>43295</v>
      </c>
      <c r="G287" s="19">
        <f t="shared" si="20"/>
        <v>7062</v>
      </c>
      <c r="H287" s="19">
        <f t="shared" si="20"/>
        <v>6400</v>
      </c>
      <c r="I287" s="19">
        <f t="shared" si="20"/>
        <v>13462</v>
      </c>
      <c r="J287" s="19">
        <f t="shared" si="20"/>
        <v>56757</v>
      </c>
    </row>
    <row r="288" spans="1:10" s="17" customFormat="1" ht="12" customHeight="1" x14ac:dyDescent="0.2">
      <c r="B288" s="95"/>
      <c r="C288" s="69" t="s">
        <v>227</v>
      </c>
      <c r="D288" s="19">
        <f t="shared" ref="D288:J288" si="21">+D84+D85+D86+D89+D90+D91+D95+D93+D99+D98+D103+D100+D105+D102+D106+D104+D107+D113+D111+D110+D114+D115+D116+D117+D118+D119+D120+D122+D121+D123+D124+D126+D125+D128+D127+D131+D133+D132+D135+D134+D136+D137+D138+D139+D140+D142+D143+D146+D145+D147+D148+D150+D151+D152+D153</f>
        <v>41500</v>
      </c>
      <c r="E288" s="19">
        <f t="shared" si="21"/>
        <v>50236</v>
      </c>
      <c r="F288" s="19">
        <f t="shared" si="21"/>
        <v>91736</v>
      </c>
      <c r="G288" s="19">
        <f t="shared" si="21"/>
        <v>18801</v>
      </c>
      <c r="H288" s="19">
        <f t="shared" si="21"/>
        <v>16814</v>
      </c>
      <c r="I288" s="19">
        <f t="shared" si="21"/>
        <v>35615</v>
      </c>
      <c r="J288" s="19">
        <f t="shared" si="21"/>
        <v>127351</v>
      </c>
    </row>
    <row r="289" spans="1:10" s="17" customFormat="1" ht="12" customHeight="1" x14ac:dyDescent="0.2">
      <c r="B289" s="95"/>
      <c r="C289" s="97" t="s">
        <v>286</v>
      </c>
      <c r="D289" s="40">
        <f t="shared" ref="D289:J289" si="22">SUM(D285:D288)</f>
        <v>94668</v>
      </c>
      <c r="E289" s="40">
        <f t="shared" si="22"/>
        <v>112643</v>
      </c>
      <c r="F289" s="40">
        <f t="shared" si="22"/>
        <v>207311</v>
      </c>
      <c r="G289" s="40">
        <f t="shared" si="22"/>
        <v>37917</v>
      </c>
      <c r="H289" s="40">
        <f t="shared" si="22"/>
        <v>33895</v>
      </c>
      <c r="I289" s="40">
        <f t="shared" si="22"/>
        <v>71812</v>
      </c>
      <c r="J289" s="40">
        <f t="shared" si="22"/>
        <v>279123</v>
      </c>
    </row>
    <row r="290" spans="1:10" s="78" customFormat="1" ht="5.25" customHeight="1" x14ac:dyDescent="0.2">
      <c r="A290" s="345"/>
      <c r="B290" s="345"/>
      <c r="C290" s="345"/>
      <c r="D290" s="345"/>
      <c r="E290" s="345"/>
      <c r="F290" s="345"/>
      <c r="G290" s="345"/>
      <c r="H290" s="345"/>
      <c r="I290" s="345"/>
      <c r="J290" s="272"/>
    </row>
    <row r="291" spans="1:10" s="33" customFormat="1" ht="12" customHeight="1" x14ac:dyDescent="0.2">
      <c r="A291" s="294" t="s">
        <v>368</v>
      </c>
      <c r="B291" s="294"/>
      <c r="C291" s="294"/>
      <c r="D291" s="294"/>
      <c r="E291" s="294"/>
      <c r="F291" s="294"/>
      <c r="G291" s="294"/>
      <c r="H291" s="294"/>
      <c r="I291" s="294"/>
      <c r="J291" s="272"/>
    </row>
    <row r="292" spans="1:10" s="31" customFormat="1" ht="5.25" customHeight="1" x14ac:dyDescent="0.2">
      <c r="A292" s="294"/>
      <c r="B292" s="294"/>
      <c r="C292" s="294"/>
      <c r="D292" s="294"/>
      <c r="E292" s="294"/>
      <c r="F292" s="294"/>
      <c r="G292" s="294"/>
      <c r="H292" s="294"/>
      <c r="I292" s="294"/>
      <c r="J292" s="294"/>
    </row>
    <row r="293" spans="1:10" s="33" customFormat="1" ht="9" customHeight="1" x14ac:dyDescent="0.2">
      <c r="A293" s="366" t="s">
        <v>236</v>
      </c>
      <c r="B293" s="366"/>
      <c r="C293" s="366"/>
      <c r="D293" s="366"/>
      <c r="E293" s="366"/>
      <c r="F293" s="366"/>
      <c r="G293" s="366"/>
      <c r="H293" s="366"/>
      <c r="I293" s="366"/>
      <c r="J293" s="366"/>
    </row>
    <row r="294" spans="1:10" s="98" customFormat="1" ht="5.25" customHeight="1" x14ac:dyDescent="0.2">
      <c r="A294" s="367"/>
      <c r="B294" s="367"/>
      <c r="C294" s="367"/>
      <c r="D294" s="367"/>
      <c r="E294" s="367"/>
      <c r="F294" s="367"/>
      <c r="G294" s="367"/>
      <c r="H294" s="367"/>
      <c r="I294" s="367"/>
      <c r="J294" s="367"/>
    </row>
    <row r="295" spans="1:10" s="99" customFormat="1" ht="11.25" customHeight="1" x14ac:dyDescent="0.2">
      <c r="A295" s="367" t="s">
        <v>287</v>
      </c>
      <c r="B295" s="367"/>
      <c r="C295" s="367"/>
      <c r="D295" s="367"/>
      <c r="E295" s="367"/>
      <c r="F295" s="367"/>
      <c r="G295" s="367"/>
      <c r="H295" s="367"/>
      <c r="I295" s="367"/>
      <c r="J295" s="367"/>
    </row>
    <row r="296" spans="1:10" s="99" customFormat="1" ht="11.25" customHeight="1" x14ac:dyDescent="0.2">
      <c r="A296" s="367" t="s">
        <v>336</v>
      </c>
      <c r="B296" s="367"/>
      <c r="C296" s="367"/>
      <c r="D296" s="367"/>
      <c r="E296" s="367"/>
      <c r="F296" s="367"/>
      <c r="G296" s="367"/>
      <c r="H296" s="367"/>
      <c r="I296" s="367"/>
      <c r="J296" s="367"/>
    </row>
    <row r="297" spans="1:10" ht="12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</row>
    <row r="298" spans="1:10" ht="12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</row>
  </sheetData>
  <mergeCells count="68">
    <mergeCell ref="A296:J296"/>
    <mergeCell ref="A249:C249"/>
    <mergeCell ref="A271:J271"/>
    <mergeCell ref="A272:J272"/>
    <mergeCell ref="A273:J273"/>
    <mergeCell ref="A283:J283"/>
    <mergeCell ref="A295:J295"/>
    <mergeCell ref="A238:C238"/>
    <mergeCell ref="A248:J248"/>
    <mergeCell ref="A292:J292"/>
    <mergeCell ref="A293:J293"/>
    <mergeCell ref="A294:J294"/>
    <mergeCell ref="A284:J284"/>
    <mergeCell ref="A291:J291"/>
    <mergeCell ref="A290:J290"/>
    <mergeCell ref="A210:C210"/>
    <mergeCell ref="A229:J229"/>
    <mergeCell ref="A230:C230"/>
    <mergeCell ref="A237:J237"/>
    <mergeCell ref="B54:C54"/>
    <mergeCell ref="A55:J55"/>
    <mergeCell ref="A56:C56"/>
    <mergeCell ref="A57:C57"/>
    <mergeCell ref="A82:J82"/>
    <mergeCell ref="A83:C83"/>
    <mergeCell ref="A154:J154"/>
    <mergeCell ref="A155:C155"/>
    <mergeCell ref="A196:J196"/>
    <mergeCell ref="A197:C197"/>
    <mergeCell ref="A209:J209"/>
    <mergeCell ref="B53:C53"/>
    <mergeCell ref="A36:C36"/>
    <mergeCell ref="B37:C37"/>
    <mergeCell ref="B38:C38"/>
    <mergeCell ref="A39:J39"/>
    <mergeCell ref="A40:C40"/>
    <mergeCell ref="B41:C41"/>
    <mergeCell ref="B42:C42"/>
    <mergeCell ref="B46:C46"/>
    <mergeCell ref="A50:J50"/>
    <mergeCell ref="A51:C51"/>
    <mergeCell ref="B52:C52"/>
    <mergeCell ref="A35:J35"/>
    <mergeCell ref="B11:C11"/>
    <mergeCell ref="B15:C15"/>
    <mergeCell ref="B19:C19"/>
    <mergeCell ref="A20:J20"/>
    <mergeCell ref="A21:C21"/>
    <mergeCell ref="B22:C22"/>
    <mergeCell ref="B23:C23"/>
    <mergeCell ref="B24:C24"/>
    <mergeCell ref="B27:C27"/>
    <mergeCell ref="B30:C30"/>
    <mergeCell ref="B31:C31"/>
    <mergeCell ref="A10:C10"/>
    <mergeCell ref="A6:C6"/>
    <mergeCell ref="A1:J1"/>
    <mergeCell ref="A2:J2"/>
    <mergeCell ref="A3:J3"/>
    <mergeCell ref="A4:J4"/>
    <mergeCell ref="A5:C5"/>
    <mergeCell ref="D5:F5"/>
    <mergeCell ref="G5:I5"/>
    <mergeCell ref="D6:F6"/>
    <mergeCell ref="G6:I6"/>
    <mergeCell ref="A7:J7"/>
    <mergeCell ref="A8:J8"/>
    <mergeCell ref="A9:C9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J330"/>
  <sheetViews>
    <sheetView workbookViewId="0">
      <selection sqref="A1:J1"/>
    </sheetView>
  </sheetViews>
  <sheetFormatPr defaultRowHeight="12" customHeight="1" x14ac:dyDescent="0.2"/>
  <cols>
    <col min="1" max="2" width="1.7109375" style="1" customWidth="1"/>
    <col min="3" max="3" width="25.42578125" style="1" customWidth="1"/>
    <col min="4" max="10" width="8.140625" style="1" customWidth="1"/>
    <col min="11" max="16384" width="9.140625" style="1"/>
  </cols>
  <sheetData>
    <row r="1" spans="1:10" s="100" customFormat="1" ht="15" customHeight="1" x14ac:dyDescent="0.25">
      <c r="A1" s="352"/>
      <c r="B1" s="352"/>
      <c r="C1" s="352"/>
      <c r="D1" s="352"/>
      <c r="E1" s="352"/>
      <c r="F1" s="352"/>
      <c r="G1" s="352"/>
      <c r="H1" s="352"/>
      <c r="I1" s="352"/>
      <c r="J1" s="352"/>
    </row>
    <row r="2" spans="1:10" s="101" customFormat="1" ht="12.75" customHeight="1" x14ac:dyDescent="0.2">
      <c r="A2" s="350" t="s">
        <v>288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 s="101" customFormat="1" ht="12.75" customHeight="1" x14ac:dyDescent="0.2">
      <c r="A3" s="350"/>
      <c r="B3" s="350"/>
      <c r="C3" s="350"/>
      <c r="D3" s="350"/>
      <c r="E3" s="350"/>
      <c r="F3" s="350"/>
      <c r="G3" s="350"/>
      <c r="H3" s="350"/>
      <c r="I3" s="350"/>
      <c r="J3" s="350"/>
    </row>
    <row r="4" spans="1:10" s="101" customFormat="1" ht="12.75" customHeight="1" x14ac:dyDescent="0.2">
      <c r="A4" s="317"/>
      <c r="B4" s="317"/>
      <c r="C4" s="317"/>
      <c r="D4" s="317"/>
      <c r="E4" s="317"/>
      <c r="F4" s="317"/>
      <c r="G4" s="317"/>
      <c r="H4" s="317"/>
      <c r="I4" s="317"/>
      <c r="J4" s="317"/>
    </row>
    <row r="5" spans="1:10" s="104" customFormat="1" ht="12" customHeight="1" x14ac:dyDescent="0.2">
      <c r="A5" s="102"/>
      <c r="B5" s="103"/>
      <c r="C5" s="103"/>
      <c r="D5" s="356" t="s">
        <v>2</v>
      </c>
      <c r="E5" s="357"/>
      <c r="F5" s="357"/>
      <c r="G5" s="356" t="s">
        <v>3</v>
      </c>
      <c r="H5" s="357"/>
      <c r="I5" s="357"/>
      <c r="J5" s="85" t="s">
        <v>1</v>
      </c>
    </row>
    <row r="6" spans="1:10" s="104" customFormat="1" ht="12" customHeight="1" x14ac:dyDescent="0.2">
      <c r="A6" s="86"/>
      <c r="D6" s="370"/>
      <c r="E6" s="371"/>
      <c r="F6" s="372"/>
      <c r="G6" s="370"/>
      <c r="H6" s="371"/>
      <c r="I6" s="372"/>
      <c r="J6" s="87" t="s">
        <v>273</v>
      </c>
    </row>
    <row r="7" spans="1:10" s="104" customFormat="1" ht="12" customHeight="1" x14ac:dyDescent="0.2">
      <c r="A7" s="361"/>
      <c r="B7" s="361"/>
      <c r="C7" s="361"/>
      <c r="D7" s="361"/>
      <c r="E7" s="361"/>
      <c r="F7" s="361"/>
      <c r="G7" s="361"/>
      <c r="H7" s="361"/>
      <c r="I7" s="361"/>
      <c r="J7" s="361"/>
    </row>
    <row r="8" spans="1:10" s="104" customFormat="1" ht="12" customHeight="1" x14ac:dyDescent="0.2">
      <c r="A8" s="369"/>
      <c r="B8" s="369"/>
      <c r="C8" s="369"/>
      <c r="D8" s="369"/>
      <c r="E8" s="369"/>
      <c r="F8" s="369"/>
      <c r="G8" s="369"/>
      <c r="H8" s="369"/>
      <c r="I8" s="369"/>
      <c r="J8" s="369"/>
    </row>
    <row r="9" spans="1:10" s="104" customFormat="1" ht="12" customHeight="1" x14ac:dyDescent="0.2">
      <c r="A9" s="105"/>
      <c r="B9" s="105"/>
      <c r="C9" s="105"/>
      <c r="D9" s="88" t="s">
        <v>4</v>
      </c>
      <c r="E9" s="88" t="s">
        <v>5</v>
      </c>
      <c r="F9" s="88" t="s">
        <v>1</v>
      </c>
      <c r="G9" s="88" t="s">
        <v>4</v>
      </c>
      <c r="H9" s="88" t="s">
        <v>5</v>
      </c>
      <c r="I9" s="88" t="s">
        <v>1</v>
      </c>
      <c r="J9" s="10"/>
    </row>
    <row r="10" spans="1:10" s="17" customFormat="1" ht="12" customHeight="1" x14ac:dyDescent="0.2">
      <c r="A10" s="326" t="s">
        <v>7</v>
      </c>
      <c r="B10" s="326"/>
      <c r="C10" s="326"/>
      <c r="D10" s="14">
        <f t="shared" ref="D10:J10" si="0">D11+D15+D19</f>
        <v>10381</v>
      </c>
      <c r="E10" s="14">
        <f t="shared" si="0"/>
        <v>11225</v>
      </c>
      <c r="F10" s="14">
        <f t="shared" si="0"/>
        <v>21606</v>
      </c>
      <c r="G10" s="14">
        <f t="shared" si="0"/>
        <v>4174</v>
      </c>
      <c r="H10" s="14">
        <f t="shared" si="0"/>
        <v>3099</v>
      </c>
      <c r="I10" s="14">
        <f t="shared" si="0"/>
        <v>7273</v>
      </c>
      <c r="J10" s="14">
        <f t="shared" si="0"/>
        <v>28879</v>
      </c>
    </row>
    <row r="11" spans="1:10" s="17" customFormat="1" ht="12" customHeight="1" x14ac:dyDescent="0.2">
      <c r="A11" s="90"/>
      <c r="B11" s="341" t="s">
        <v>8</v>
      </c>
      <c r="C11" s="341"/>
      <c r="D11" s="19">
        <f t="shared" ref="D11:J11" si="1">D12+D13+D14</f>
        <v>3417</v>
      </c>
      <c r="E11" s="19">
        <f t="shared" si="1"/>
        <v>3742</v>
      </c>
      <c r="F11" s="19">
        <f t="shared" si="1"/>
        <v>7159</v>
      </c>
      <c r="G11" s="19">
        <f t="shared" si="1"/>
        <v>1786</v>
      </c>
      <c r="H11" s="19">
        <f t="shared" si="1"/>
        <v>1168</v>
      </c>
      <c r="I11" s="19">
        <f t="shared" si="1"/>
        <v>2954</v>
      </c>
      <c r="J11" s="19">
        <f t="shared" si="1"/>
        <v>10113</v>
      </c>
    </row>
    <row r="12" spans="1:10" s="17" customFormat="1" ht="12" customHeight="1" x14ac:dyDescent="0.2">
      <c r="A12" s="90"/>
      <c r="B12" s="71"/>
      <c r="C12" s="91" t="s">
        <v>9</v>
      </c>
      <c r="D12" s="19">
        <f t="shared" ref="D12:J12" si="2">D255+D257+D265+D272+D273</f>
        <v>1280</v>
      </c>
      <c r="E12" s="19">
        <f t="shared" si="2"/>
        <v>1384</v>
      </c>
      <c r="F12" s="19">
        <f t="shared" si="2"/>
        <v>2664</v>
      </c>
      <c r="G12" s="19">
        <f t="shared" si="2"/>
        <v>415</v>
      </c>
      <c r="H12" s="19">
        <f t="shared" si="2"/>
        <v>336</v>
      </c>
      <c r="I12" s="19">
        <f t="shared" si="2"/>
        <v>751</v>
      </c>
      <c r="J12" s="19">
        <f t="shared" si="2"/>
        <v>3415</v>
      </c>
    </row>
    <row r="13" spans="1:10" s="17" customFormat="1" ht="12" customHeight="1" x14ac:dyDescent="0.2">
      <c r="A13" s="90"/>
      <c r="B13" s="71"/>
      <c r="C13" s="91" t="s">
        <v>10</v>
      </c>
      <c r="D13" s="19">
        <f t="shared" ref="D13:J13" si="3">D256+D259+D260+D261+D262+D263+D264+D266+D268+D269+D274+D275</f>
        <v>1148</v>
      </c>
      <c r="E13" s="19">
        <f t="shared" si="3"/>
        <v>1264</v>
      </c>
      <c r="F13" s="19">
        <f t="shared" si="3"/>
        <v>2412</v>
      </c>
      <c r="G13" s="19">
        <f t="shared" si="3"/>
        <v>518</v>
      </c>
      <c r="H13" s="19">
        <f t="shared" si="3"/>
        <v>391</v>
      </c>
      <c r="I13" s="19">
        <f t="shared" si="3"/>
        <v>909</v>
      </c>
      <c r="J13" s="19">
        <f t="shared" si="3"/>
        <v>3321</v>
      </c>
    </row>
    <row r="14" spans="1:10" s="17" customFormat="1" ht="12" customHeight="1" x14ac:dyDescent="0.2">
      <c r="A14" s="90"/>
      <c r="B14" s="72"/>
      <c r="C14" s="72" t="s">
        <v>11</v>
      </c>
      <c r="D14" s="19">
        <f t="shared" ref="D14:J14" si="4">D258+D267+D270+D271</f>
        <v>989</v>
      </c>
      <c r="E14" s="19">
        <f t="shared" si="4"/>
        <v>1094</v>
      </c>
      <c r="F14" s="19">
        <f t="shared" si="4"/>
        <v>2083</v>
      </c>
      <c r="G14" s="19">
        <f t="shared" si="4"/>
        <v>853</v>
      </c>
      <c r="H14" s="19">
        <f t="shared" si="4"/>
        <v>441</v>
      </c>
      <c r="I14" s="19">
        <f t="shared" si="4"/>
        <v>1294</v>
      </c>
      <c r="J14" s="19">
        <f t="shared" si="4"/>
        <v>3377</v>
      </c>
    </row>
    <row r="15" spans="1:10" s="17" customFormat="1" ht="12" customHeight="1" x14ac:dyDescent="0.2">
      <c r="A15" s="90"/>
      <c r="B15" s="341" t="s">
        <v>12</v>
      </c>
      <c r="C15" s="341"/>
      <c r="D15" s="19">
        <f t="shared" ref="D15:J15" si="5">D16+D17+D18</f>
        <v>2550</v>
      </c>
      <c r="E15" s="19">
        <f t="shared" si="5"/>
        <v>2614</v>
      </c>
      <c r="F15" s="19">
        <f t="shared" si="5"/>
        <v>5164</v>
      </c>
      <c r="G15" s="19">
        <f t="shared" si="5"/>
        <v>265</v>
      </c>
      <c r="H15" s="19">
        <f t="shared" si="5"/>
        <v>191</v>
      </c>
      <c r="I15" s="19">
        <f t="shared" si="5"/>
        <v>456</v>
      </c>
      <c r="J15" s="19">
        <f t="shared" si="5"/>
        <v>5620</v>
      </c>
    </row>
    <row r="16" spans="1:10" s="17" customFormat="1" ht="12" customHeight="1" x14ac:dyDescent="0.2">
      <c r="A16" s="90"/>
      <c r="B16" s="71"/>
      <c r="C16" s="91" t="s">
        <v>13</v>
      </c>
      <c r="D16" s="19">
        <f t="shared" ref="D16:J16" si="6">D245+D246+D247+D250+D252</f>
        <v>831</v>
      </c>
      <c r="E16" s="19">
        <f t="shared" si="6"/>
        <v>843</v>
      </c>
      <c r="F16" s="19">
        <f t="shared" si="6"/>
        <v>1674</v>
      </c>
      <c r="G16" s="19">
        <f t="shared" si="6"/>
        <v>67</v>
      </c>
      <c r="H16" s="19">
        <f t="shared" si="6"/>
        <v>58</v>
      </c>
      <c r="I16" s="19">
        <f t="shared" si="6"/>
        <v>125</v>
      </c>
      <c r="J16" s="19">
        <f t="shared" si="6"/>
        <v>1799</v>
      </c>
    </row>
    <row r="17" spans="1:10" s="17" customFormat="1" ht="12" customHeight="1" x14ac:dyDescent="0.2">
      <c r="A17" s="90"/>
      <c r="B17" s="71"/>
      <c r="C17" s="91" t="s">
        <v>14</v>
      </c>
      <c r="D17" s="19">
        <f t="shared" ref="D17:J17" si="7">+D244</f>
        <v>790</v>
      </c>
      <c r="E17" s="19">
        <f t="shared" si="7"/>
        <v>872</v>
      </c>
      <c r="F17" s="19">
        <f t="shared" si="7"/>
        <v>1662</v>
      </c>
      <c r="G17" s="19">
        <f t="shared" si="7"/>
        <v>118</v>
      </c>
      <c r="H17" s="19">
        <f t="shared" si="7"/>
        <v>84</v>
      </c>
      <c r="I17" s="19">
        <f t="shared" si="7"/>
        <v>202</v>
      </c>
      <c r="J17" s="19">
        <f t="shared" si="7"/>
        <v>1864</v>
      </c>
    </row>
    <row r="18" spans="1:10" s="17" customFormat="1" ht="12" customHeight="1" x14ac:dyDescent="0.2">
      <c r="A18" s="90"/>
      <c r="B18" s="71"/>
      <c r="C18" s="91" t="s">
        <v>15</v>
      </c>
      <c r="D18" s="19">
        <f t="shared" ref="D18:J18" si="8">D248+D249+D251</f>
        <v>929</v>
      </c>
      <c r="E18" s="19">
        <f t="shared" si="8"/>
        <v>899</v>
      </c>
      <c r="F18" s="19">
        <f t="shared" si="8"/>
        <v>1828</v>
      </c>
      <c r="G18" s="19">
        <f t="shared" si="8"/>
        <v>80</v>
      </c>
      <c r="H18" s="19">
        <f t="shared" si="8"/>
        <v>49</v>
      </c>
      <c r="I18" s="19">
        <f t="shared" si="8"/>
        <v>129</v>
      </c>
      <c r="J18" s="19">
        <f t="shared" si="8"/>
        <v>1957</v>
      </c>
    </row>
    <row r="19" spans="1:10" s="17" customFormat="1" ht="12" customHeight="1" x14ac:dyDescent="0.2">
      <c r="A19" s="92"/>
      <c r="B19" s="343" t="s">
        <v>16</v>
      </c>
      <c r="C19" s="343"/>
      <c r="D19" s="106">
        <f t="shared" ref="D19:J19" si="9">D236+D237+D238+D220+D239+D240+D226+D241+D229</f>
        <v>4414</v>
      </c>
      <c r="E19" s="106">
        <f t="shared" si="9"/>
        <v>4869</v>
      </c>
      <c r="F19" s="106">
        <f t="shared" si="9"/>
        <v>9283</v>
      </c>
      <c r="G19" s="106">
        <f t="shared" si="9"/>
        <v>2123</v>
      </c>
      <c r="H19" s="106">
        <f t="shared" si="9"/>
        <v>1740</v>
      </c>
      <c r="I19" s="106">
        <f t="shared" si="9"/>
        <v>3863</v>
      </c>
      <c r="J19" s="106">
        <f t="shared" si="9"/>
        <v>13146</v>
      </c>
    </row>
    <row r="20" spans="1:10" s="17" customFormat="1" ht="12" customHeight="1" x14ac:dyDescent="0.2">
      <c r="A20" s="326"/>
      <c r="B20" s="326"/>
      <c r="C20" s="326"/>
      <c r="D20" s="326"/>
      <c r="E20" s="326"/>
      <c r="F20" s="326"/>
      <c r="G20" s="326"/>
      <c r="H20" s="326"/>
      <c r="I20" s="326"/>
      <c r="J20" s="326"/>
    </row>
    <row r="21" spans="1:10" s="17" customFormat="1" ht="12" customHeight="1" x14ac:dyDescent="0.2">
      <c r="A21" s="326" t="s">
        <v>17</v>
      </c>
      <c r="B21" s="326"/>
      <c r="C21" s="326"/>
      <c r="D21" s="14">
        <f t="shared" ref="D21:J21" si="10">D22+D23+D24+D27+D30+D31</f>
        <v>22828</v>
      </c>
      <c r="E21" s="14">
        <f t="shared" si="10"/>
        <v>27317</v>
      </c>
      <c r="F21" s="14">
        <f t="shared" si="10"/>
        <v>50145</v>
      </c>
      <c r="G21" s="14">
        <f t="shared" si="10"/>
        <v>7634</v>
      </c>
      <c r="H21" s="14">
        <f t="shared" si="10"/>
        <v>6821</v>
      </c>
      <c r="I21" s="14">
        <f t="shared" si="10"/>
        <v>14455</v>
      </c>
      <c r="J21" s="14">
        <f t="shared" si="10"/>
        <v>64600</v>
      </c>
    </row>
    <row r="22" spans="1:10" s="17" customFormat="1" ht="12" customHeight="1" x14ac:dyDescent="0.2">
      <c r="A22" s="90"/>
      <c r="B22" s="341" t="s">
        <v>18</v>
      </c>
      <c r="C22" s="341"/>
      <c r="D22" s="19">
        <f t="shared" ref="D22:J22" si="11">D160+D163+D164+D179+D180+D183+D185+D187+D190</f>
        <v>12766</v>
      </c>
      <c r="E22" s="19">
        <f t="shared" si="11"/>
        <v>15928</v>
      </c>
      <c r="F22" s="19">
        <f t="shared" si="11"/>
        <v>28694</v>
      </c>
      <c r="G22" s="19">
        <f t="shared" si="11"/>
        <v>5567</v>
      </c>
      <c r="H22" s="19">
        <f t="shared" si="11"/>
        <v>5190</v>
      </c>
      <c r="I22" s="19">
        <f t="shared" si="11"/>
        <v>10757</v>
      </c>
      <c r="J22" s="19">
        <f t="shared" si="11"/>
        <v>39451</v>
      </c>
    </row>
    <row r="23" spans="1:10" s="17" customFormat="1" ht="12" customHeight="1" x14ac:dyDescent="0.2">
      <c r="A23" s="90"/>
      <c r="B23" s="341" t="s">
        <v>19</v>
      </c>
      <c r="C23" s="341"/>
      <c r="D23" s="19">
        <f t="shared" ref="D23:J23" si="12">D165+D171+D175+D181+D189+D191+D192+D198</f>
        <v>1491</v>
      </c>
      <c r="E23" s="19">
        <f t="shared" si="12"/>
        <v>1764</v>
      </c>
      <c r="F23" s="19">
        <f t="shared" si="12"/>
        <v>3255</v>
      </c>
      <c r="G23" s="19">
        <f t="shared" si="12"/>
        <v>359</v>
      </c>
      <c r="H23" s="19">
        <f t="shared" si="12"/>
        <v>283</v>
      </c>
      <c r="I23" s="19">
        <f t="shared" si="12"/>
        <v>642</v>
      </c>
      <c r="J23" s="19">
        <f t="shared" si="12"/>
        <v>3897</v>
      </c>
    </row>
    <row r="24" spans="1:10" s="17" customFormat="1" ht="12" customHeight="1" x14ac:dyDescent="0.2">
      <c r="A24" s="90"/>
      <c r="B24" s="341" t="s">
        <v>20</v>
      </c>
      <c r="C24" s="341"/>
      <c r="D24" s="19">
        <f t="shared" ref="D24:J24" si="13">D25+D26</f>
        <v>4274</v>
      </c>
      <c r="E24" s="19">
        <f t="shared" si="13"/>
        <v>4759</v>
      </c>
      <c r="F24" s="19">
        <f t="shared" si="13"/>
        <v>9033</v>
      </c>
      <c r="G24" s="19">
        <f t="shared" si="13"/>
        <v>1119</v>
      </c>
      <c r="H24" s="19">
        <f t="shared" si="13"/>
        <v>909</v>
      </c>
      <c r="I24" s="19">
        <f t="shared" si="13"/>
        <v>2028</v>
      </c>
      <c r="J24" s="19">
        <f t="shared" si="13"/>
        <v>11061</v>
      </c>
    </row>
    <row r="25" spans="1:10" s="17" customFormat="1" ht="12" customHeight="1" x14ac:dyDescent="0.2">
      <c r="A25" s="90"/>
      <c r="B25" s="71"/>
      <c r="C25" s="91" t="s">
        <v>21</v>
      </c>
      <c r="D25" s="19">
        <f t="shared" ref="D25:J25" si="14">D162+D168+D170+D182+D193+D199</f>
        <v>436</v>
      </c>
      <c r="E25" s="19">
        <f t="shared" si="14"/>
        <v>441</v>
      </c>
      <c r="F25" s="19">
        <f t="shared" si="14"/>
        <v>877</v>
      </c>
      <c r="G25" s="19">
        <f t="shared" si="14"/>
        <v>26</v>
      </c>
      <c r="H25" s="19">
        <f t="shared" si="14"/>
        <v>18</v>
      </c>
      <c r="I25" s="19">
        <f t="shared" si="14"/>
        <v>44</v>
      </c>
      <c r="J25" s="19">
        <f t="shared" si="14"/>
        <v>921</v>
      </c>
    </row>
    <row r="26" spans="1:10" s="17" customFormat="1" ht="12" customHeight="1" x14ac:dyDescent="0.2">
      <c r="A26" s="90"/>
      <c r="B26" s="72"/>
      <c r="C26" s="72" t="s">
        <v>22</v>
      </c>
      <c r="D26" s="19">
        <f t="shared" ref="D26:J26" si="15">D169+D172+D173+D178+D195</f>
        <v>3838</v>
      </c>
      <c r="E26" s="19">
        <f t="shared" si="15"/>
        <v>4318</v>
      </c>
      <c r="F26" s="19">
        <f t="shared" si="15"/>
        <v>8156</v>
      </c>
      <c r="G26" s="19">
        <f t="shared" si="15"/>
        <v>1093</v>
      </c>
      <c r="H26" s="19">
        <f t="shared" si="15"/>
        <v>891</v>
      </c>
      <c r="I26" s="19">
        <f t="shared" si="15"/>
        <v>1984</v>
      </c>
      <c r="J26" s="19">
        <f t="shared" si="15"/>
        <v>10140</v>
      </c>
    </row>
    <row r="27" spans="1:10" s="17" customFormat="1" ht="12" customHeight="1" x14ac:dyDescent="0.2">
      <c r="A27" s="90"/>
      <c r="B27" s="341" t="s">
        <v>23</v>
      </c>
      <c r="C27" s="341"/>
      <c r="D27" s="19">
        <f t="shared" ref="D27:J27" si="16">D28+D29</f>
        <v>1489</v>
      </c>
      <c r="E27" s="19">
        <f t="shared" si="16"/>
        <v>1744</v>
      </c>
      <c r="F27" s="19">
        <f t="shared" si="16"/>
        <v>3233</v>
      </c>
      <c r="G27" s="19">
        <f t="shared" si="16"/>
        <v>205</v>
      </c>
      <c r="H27" s="19">
        <f t="shared" si="16"/>
        <v>164</v>
      </c>
      <c r="I27" s="19">
        <f t="shared" si="16"/>
        <v>369</v>
      </c>
      <c r="J27" s="19">
        <f t="shared" si="16"/>
        <v>3602</v>
      </c>
    </row>
    <row r="28" spans="1:10" s="17" customFormat="1" ht="12" customHeight="1" x14ac:dyDescent="0.2">
      <c r="A28" s="90"/>
      <c r="B28" s="71"/>
      <c r="C28" s="91" t="s">
        <v>24</v>
      </c>
      <c r="D28" s="19">
        <f t="shared" ref="D28:J28" si="17">D161+D176+D188</f>
        <v>467</v>
      </c>
      <c r="E28" s="19">
        <f t="shared" si="17"/>
        <v>576</v>
      </c>
      <c r="F28" s="19">
        <f t="shared" si="17"/>
        <v>1043</v>
      </c>
      <c r="G28" s="19">
        <f t="shared" si="17"/>
        <v>48</v>
      </c>
      <c r="H28" s="19">
        <f t="shared" si="17"/>
        <v>49</v>
      </c>
      <c r="I28" s="19">
        <f t="shared" si="17"/>
        <v>97</v>
      </c>
      <c r="J28" s="19">
        <f t="shared" si="17"/>
        <v>1140</v>
      </c>
    </row>
    <row r="29" spans="1:10" s="17" customFormat="1" ht="12" customHeight="1" x14ac:dyDescent="0.2">
      <c r="A29" s="90"/>
      <c r="B29" s="72"/>
      <c r="C29" s="72" t="s">
        <v>25</v>
      </c>
      <c r="D29" s="19">
        <f t="shared" ref="D29:J29" si="18">D166+D194+D197</f>
        <v>1022</v>
      </c>
      <c r="E29" s="19">
        <f t="shared" si="18"/>
        <v>1168</v>
      </c>
      <c r="F29" s="19">
        <f t="shared" si="18"/>
        <v>2190</v>
      </c>
      <c r="G29" s="19">
        <f t="shared" si="18"/>
        <v>157</v>
      </c>
      <c r="H29" s="19">
        <f t="shared" si="18"/>
        <v>115</v>
      </c>
      <c r="I29" s="19">
        <f t="shared" si="18"/>
        <v>272</v>
      </c>
      <c r="J29" s="19">
        <f t="shared" si="18"/>
        <v>2462</v>
      </c>
    </row>
    <row r="30" spans="1:10" s="17" customFormat="1" ht="12" customHeight="1" x14ac:dyDescent="0.2">
      <c r="A30" s="90"/>
      <c r="B30" s="341" t="s">
        <v>26</v>
      </c>
      <c r="C30" s="341"/>
      <c r="D30" s="19">
        <f t="shared" ref="D30:J30" si="19">D174+D177+D184+D186+D196</f>
        <v>347</v>
      </c>
      <c r="E30" s="19">
        <f t="shared" si="19"/>
        <v>385</v>
      </c>
      <c r="F30" s="19">
        <f t="shared" si="19"/>
        <v>732</v>
      </c>
      <c r="G30" s="19">
        <f t="shared" si="19"/>
        <v>38</v>
      </c>
      <c r="H30" s="19">
        <f t="shared" si="19"/>
        <v>23</v>
      </c>
      <c r="I30" s="19">
        <f t="shared" si="19"/>
        <v>61</v>
      </c>
      <c r="J30" s="19">
        <f t="shared" si="19"/>
        <v>793</v>
      </c>
    </row>
    <row r="31" spans="1:10" s="17" customFormat="1" ht="12" customHeight="1" x14ac:dyDescent="0.2">
      <c r="A31" s="90"/>
      <c r="B31" s="341" t="s">
        <v>27</v>
      </c>
      <c r="C31" s="341"/>
      <c r="D31" s="19">
        <f t="shared" ref="D31:J31" si="20">D32+D33+D34</f>
        <v>2461</v>
      </c>
      <c r="E31" s="19">
        <f t="shared" si="20"/>
        <v>2737</v>
      </c>
      <c r="F31" s="19">
        <f t="shared" si="20"/>
        <v>5198</v>
      </c>
      <c r="G31" s="19">
        <f t="shared" si="20"/>
        <v>346</v>
      </c>
      <c r="H31" s="19">
        <f t="shared" si="20"/>
        <v>252</v>
      </c>
      <c r="I31" s="19">
        <f t="shared" si="20"/>
        <v>598</v>
      </c>
      <c r="J31" s="19">
        <f t="shared" si="20"/>
        <v>5796</v>
      </c>
    </row>
    <row r="32" spans="1:10" s="17" customFormat="1" ht="12" customHeight="1" x14ac:dyDescent="0.2">
      <c r="A32" s="90"/>
      <c r="B32" s="71"/>
      <c r="C32" s="91" t="s">
        <v>28</v>
      </c>
      <c r="D32" s="19">
        <f t="shared" ref="D32:J32" si="21">D210</f>
        <v>261</v>
      </c>
      <c r="E32" s="19">
        <f t="shared" si="21"/>
        <v>297</v>
      </c>
      <c r="F32" s="19">
        <f t="shared" si="21"/>
        <v>558</v>
      </c>
      <c r="G32" s="19">
        <f t="shared" si="21"/>
        <v>18</v>
      </c>
      <c r="H32" s="19">
        <f t="shared" si="21"/>
        <v>3</v>
      </c>
      <c r="I32" s="19">
        <f t="shared" si="21"/>
        <v>21</v>
      </c>
      <c r="J32" s="19">
        <f t="shared" si="21"/>
        <v>579</v>
      </c>
    </row>
    <row r="33" spans="1:10" s="17" customFormat="1" ht="12" customHeight="1" x14ac:dyDescent="0.2">
      <c r="A33" s="90"/>
      <c r="B33" s="71"/>
      <c r="C33" s="72" t="s">
        <v>29</v>
      </c>
      <c r="D33" s="19">
        <f t="shared" ref="D33:J33" si="22">D204+D205+D207+D211</f>
        <v>117</v>
      </c>
      <c r="E33" s="19">
        <f t="shared" si="22"/>
        <v>103</v>
      </c>
      <c r="F33" s="19">
        <f t="shared" si="22"/>
        <v>220</v>
      </c>
      <c r="G33" s="19">
        <f t="shared" si="22"/>
        <v>13</v>
      </c>
      <c r="H33" s="19">
        <f t="shared" si="22"/>
        <v>6</v>
      </c>
      <c r="I33" s="19">
        <f t="shared" si="22"/>
        <v>19</v>
      </c>
      <c r="J33" s="19">
        <f t="shared" si="22"/>
        <v>239</v>
      </c>
    </row>
    <row r="34" spans="1:10" s="17" customFormat="1" ht="12" customHeight="1" x14ac:dyDescent="0.2">
      <c r="A34" s="90"/>
      <c r="B34" s="71"/>
      <c r="C34" s="71" t="s">
        <v>30</v>
      </c>
      <c r="D34" s="106">
        <f t="shared" ref="D34:J34" si="23">D202+D203+D206+D208+D209+D212</f>
        <v>2083</v>
      </c>
      <c r="E34" s="106">
        <f t="shared" si="23"/>
        <v>2337</v>
      </c>
      <c r="F34" s="106">
        <f t="shared" si="23"/>
        <v>4420</v>
      </c>
      <c r="G34" s="106">
        <f t="shared" si="23"/>
        <v>315</v>
      </c>
      <c r="H34" s="106">
        <f t="shared" si="23"/>
        <v>243</v>
      </c>
      <c r="I34" s="106">
        <f t="shared" si="23"/>
        <v>558</v>
      </c>
      <c r="J34" s="106">
        <f t="shared" si="23"/>
        <v>4978</v>
      </c>
    </row>
    <row r="35" spans="1:10" s="17" customFormat="1" ht="12" customHeight="1" x14ac:dyDescent="0.2">
      <c r="A35" s="326"/>
      <c r="B35" s="326"/>
      <c r="C35" s="326"/>
      <c r="D35" s="326"/>
      <c r="E35" s="326"/>
      <c r="F35" s="326"/>
      <c r="G35" s="326"/>
      <c r="H35" s="326"/>
      <c r="I35" s="326"/>
      <c r="J35" s="326"/>
    </row>
    <row r="36" spans="1:10" s="17" customFormat="1" ht="12" customHeight="1" x14ac:dyDescent="0.2">
      <c r="A36" s="326" t="s">
        <v>31</v>
      </c>
      <c r="B36" s="326"/>
      <c r="C36" s="326"/>
      <c r="D36" s="14">
        <f t="shared" ref="D36:J36" si="24">D37+D38</f>
        <v>14952</v>
      </c>
      <c r="E36" s="14">
        <f t="shared" si="24"/>
        <v>17506</v>
      </c>
      <c r="F36" s="14">
        <f t="shared" si="24"/>
        <v>32458</v>
      </c>
      <c r="G36" s="14">
        <f t="shared" si="24"/>
        <v>6507</v>
      </c>
      <c r="H36" s="14">
        <f t="shared" si="24"/>
        <v>5703</v>
      </c>
      <c r="I36" s="14">
        <f t="shared" si="24"/>
        <v>12210</v>
      </c>
      <c r="J36" s="14">
        <f t="shared" si="24"/>
        <v>44668</v>
      </c>
    </row>
    <row r="37" spans="1:10" s="17" customFormat="1" ht="12" customHeight="1" x14ac:dyDescent="0.2">
      <c r="A37" s="90"/>
      <c r="B37" s="341" t="s">
        <v>32</v>
      </c>
      <c r="C37" s="341"/>
      <c r="D37" s="19">
        <f t="shared" ref="D37:J37" si="25">D215+D216+D218+D219+D221+D224+D227+D228+D232+D233</f>
        <v>13011</v>
      </c>
      <c r="E37" s="19">
        <f t="shared" si="25"/>
        <v>15382</v>
      </c>
      <c r="F37" s="19">
        <f t="shared" si="25"/>
        <v>28393</v>
      </c>
      <c r="G37" s="19">
        <f t="shared" si="25"/>
        <v>5571</v>
      </c>
      <c r="H37" s="19">
        <f t="shared" si="25"/>
        <v>4942</v>
      </c>
      <c r="I37" s="19">
        <f t="shared" si="25"/>
        <v>10513</v>
      </c>
      <c r="J37" s="19">
        <f t="shared" si="25"/>
        <v>38906</v>
      </c>
    </row>
    <row r="38" spans="1:10" s="17" customFormat="1" ht="12" customHeight="1" x14ac:dyDescent="0.2">
      <c r="A38" s="90"/>
      <c r="B38" s="364" t="s">
        <v>33</v>
      </c>
      <c r="C38" s="364"/>
      <c r="D38" s="106">
        <f t="shared" ref="D38:J38" si="26">D217+D167+D222+D230+D231</f>
        <v>1941</v>
      </c>
      <c r="E38" s="106">
        <f t="shared" si="26"/>
        <v>2124</v>
      </c>
      <c r="F38" s="106">
        <f t="shared" si="26"/>
        <v>4065</v>
      </c>
      <c r="G38" s="106">
        <f t="shared" si="26"/>
        <v>936</v>
      </c>
      <c r="H38" s="106">
        <f t="shared" si="26"/>
        <v>761</v>
      </c>
      <c r="I38" s="106">
        <f t="shared" si="26"/>
        <v>1697</v>
      </c>
      <c r="J38" s="106">
        <f t="shared" si="26"/>
        <v>5762</v>
      </c>
    </row>
    <row r="39" spans="1:10" s="17" customFormat="1" ht="12" customHeight="1" x14ac:dyDescent="0.2">
      <c r="A39" s="326"/>
      <c r="B39" s="326"/>
      <c r="C39" s="326"/>
      <c r="D39" s="326"/>
      <c r="E39" s="326"/>
      <c r="F39" s="326"/>
      <c r="G39" s="326"/>
      <c r="H39" s="326"/>
      <c r="I39" s="326"/>
      <c r="J39" s="326"/>
    </row>
    <row r="40" spans="1:10" s="17" customFormat="1" ht="12" customHeight="1" x14ac:dyDescent="0.2">
      <c r="A40" s="326" t="s">
        <v>34</v>
      </c>
      <c r="B40" s="326"/>
      <c r="C40" s="326"/>
      <c r="D40" s="14">
        <f t="shared" ref="D40:J40" si="27">D41+D42+D46</f>
        <v>42851</v>
      </c>
      <c r="E40" s="14">
        <f t="shared" si="27"/>
        <v>51717</v>
      </c>
      <c r="F40" s="14">
        <f t="shared" si="27"/>
        <v>94568</v>
      </c>
      <c r="G40" s="14">
        <f t="shared" si="27"/>
        <v>18644</v>
      </c>
      <c r="H40" s="14">
        <f t="shared" si="27"/>
        <v>16581</v>
      </c>
      <c r="I40" s="14">
        <f t="shared" si="27"/>
        <v>35225</v>
      </c>
      <c r="J40" s="14">
        <f t="shared" si="27"/>
        <v>129793</v>
      </c>
    </row>
    <row r="41" spans="1:10" s="17" customFormat="1" ht="12" customHeight="1" x14ac:dyDescent="0.2">
      <c r="A41" s="90"/>
      <c r="B41" s="341" t="s">
        <v>35</v>
      </c>
      <c r="C41" s="341"/>
      <c r="D41" s="19">
        <f t="shared" ref="D41:J41" si="28">D89+D100+D101+D103+D105+D106+D107+D111+D112+D115+D118+D121+D123+D127+D129+D133+D135+D139+D142+D146+D150+D154+D156</f>
        <v>25735</v>
      </c>
      <c r="E41" s="19">
        <f t="shared" si="28"/>
        <v>32207</v>
      </c>
      <c r="F41" s="19">
        <f t="shared" si="28"/>
        <v>57942</v>
      </c>
      <c r="G41" s="19">
        <f t="shared" si="28"/>
        <v>14545</v>
      </c>
      <c r="H41" s="19">
        <f t="shared" si="28"/>
        <v>13252</v>
      </c>
      <c r="I41" s="19">
        <f t="shared" si="28"/>
        <v>27797</v>
      </c>
      <c r="J41" s="19">
        <f t="shared" si="28"/>
        <v>85739</v>
      </c>
    </row>
    <row r="42" spans="1:10" s="17" customFormat="1" ht="12" customHeight="1" x14ac:dyDescent="0.2">
      <c r="A42" s="92"/>
      <c r="B42" s="341" t="s">
        <v>36</v>
      </c>
      <c r="C42" s="341"/>
      <c r="D42" s="19">
        <f t="shared" ref="D42:J42" si="29">D43+D44+D45</f>
        <v>9480</v>
      </c>
      <c r="E42" s="19">
        <f t="shared" si="29"/>
        <v>10341</v>
      </c>
      <c r="F42" s="19">
        <f t="shared" si="29"/>
        <v>19821</v>
      </c>
      <c r="G42" s="19">
        <f t="shared" si="29"/>
        <v>1821</v>
      </c>
      <c r="H42" s="19">
        <f t="shared" si="29"/>
        <v>1462</v>
      </c>
      <c r="I42" s="19">
        <f t="shared" si="29"/>
        <v>3283</v>
      </c>
      <c r="J42" s="19">
        <f t="shared" si="29"/>
        <v>23104</v>
      </c>
    </row>
    <row r="43" spans="1:10" s="17" customFormat="1" ht="12" customHeight="1" x14ac:dyDescent="0.2">
      <c r="A43" s="92"/>
      <c r="B43" s="71"/>
      <c r="C43" s="91" t="s">
        <v>37</v>
      </c>
      <c r="D43" s="19">
        <f t="shared" ref="D43:J43" si="30">D90+D94+D102+D119+D223+D125+D225+D130+D144+D148+D151</f>
        <v>4347</v>
      </c>
      <c r="E43" s="19">
        <f t="shared" si="30"/>
        <v>4788</v>
      </c>
      <c r="F43" s="19">
        <f t="shared" si="30"/>
        <v>9135</v>
      </c>
      <c r="G43" s="19">
        <f t="shared" si="30"/>
        <v>1206</v>
      </c>
      <c r="H43" s="19">
        <f t="shared" si="30"/>
        <v>948</v>
      </c>
      <c r="I43" s="19">
        <f t="shared" si="30"/>
        <v>2154</v>
      </c>
      <c r="J43" s="19">
        <f t="shared" si="30"/>
        <v>11289</v>
      </c>
    </row>
    <row r="44" spans="1:10" s="17" customFormat="1" ht="12" customHeight="1" x14ac:dyDescent="0.2">
      <c r="A44" s="92"/>
      <c r="B44" s="71"/>
      <c r="C44" s="91" t="s">
        <v>38</v>
      </c>
      <c r="D44" s="19">
        <f t="shared" ref="D44:J44" si="31">D92+D104+D113+D122+D138+D140+D149+D157</f>
        <v>4756</v>
      </c>
      <c r="E44" s="19">
        <f t="shared" si="31"/>
        <v>5125</v>
      </c>
      <c r="F44" s="19">
        <f t="shared" si="31"/>
        <v>9881</v>
      </c>
      <c r="G44" s="19">
        <f t="shared" si="31"/>
        <v>575</v>
      </c>
      <c r="H44" s="19">
        <f t="shared" si="31"/>
        <v>479</v>
      </c>
      <c r="I44" s="19">
        <f t="shared" si="31"/>
        <v>1054</v>
      </c>
      <c r="J44" s="19">
        <f t="shared" si="31"/>
        <v>10935</v>
      </c>
    </row>
    <row r="45" spans="1:10" s="17" customFormat="1" ht="12" customHeight="1" x14ac:dyDescent="0.2">
      <c r="A45" s="92"/>
      <c r="B45" s="72"/>
      <c r="C45" s="72" t="s">
        <v>39</v>
      </c>
      <c r="D45" s="19">
        <f t="shared" ref="D45:J45" si="32">D96+D109+D110+D152</f>
        <v>377</v>
      </c>
      <c r="E45" s="19">
        <f t="shared" si="32"/>
        <v>428</v>
      </c>
      <c r="F45" s="19">
        <f t="shared" si="32"/>
        <v>805</v>
      </c>
      <c r="G45" s="19">
        <f t="shared" si="32"/>
        <v>40</v>
      </c>
      <c r="H45" s="19">
        <f t="shared" si="32"/>
        <v>35</v>
      </c>
      <c r="I45" s="19">
        <f t="shared" si="32"/>
        <v>75</v>
      </c>
      <c r="J45" s="19">
        <f t="shared" si="32"/>
        <v>880</v>
      </c>
    </row>
    <row r="46" spans="1:10" s="17" customFormat="1" ht="12" customHeight="1" x14ac:dyDescent="0.2">
      <c r="A46" s="92"/>
      <c r="B46" s="341" t="s">
        <v>40</v>
      </c>
      <c r="C46" s="341"/>
      <c r="D46" s="19">
        <f t="shared" ref="D46:J46" si="33">D47+D48+D49</f>
        <v>7636</v>
      </c>
      <c r="E46" s="19">
        <f t="shared" si="33"/>
        <v>9169</v>
      </c>
      <c r="F46" s="19">
        <f t="shared" si="33"/>
        <v>16805</v>
      </c>
      <c r="G46" s="19">
        <f t="shared" si="33"/>
        <v>2278</v>
      </c>
      <c r="H46" s="19">
        <f t="shared" si="33"/>
        <v>1867</v>
      </c>
      <c r="I46" s="19">
        <f t="shared" si="33"/>
        <v>4145</v>
      </c>
      <c r="J46" s="19">
        <f t="shared" si="33"/>
        <v>20950</v>
      </c>
    </row>
    <row r="47" spans="1:10" s="17" customFormat="1" ht="12" customHeight="1" x14ac:dyDescent="0.2">
      <c r="A47" s="92"/>
      <c r="B47" s="71"/>
      <c r="C47" s="91" t="s">
        <v>41</v>
      </c>
      <c r="D47" s="19">
        <f t="shared" ref="D47:J47" si="34">D85+D87+D97+D99+D117+D120+D131+D134+D155</f>
        <v>1055</v>
      </c>
      <c r="E47" s="19">
        <f t="shared" si="34"/>
        <v>1176</v>
      </c>
      <c r="F47" s="19">
        <f t="shared" si="34"/>
        <v>2231</v>
      </c>
      <c r="G47" s="19">
        <f t="shared" si="34"/>
        <v>143</v>
      </c>
      <c r="H47" s="19">
        <f t="shared" si="34"/>
        <v>105</v>
      </c>
      <c r="I47" s="19">
        <f t="shared" si="34"/>
        <v>248</v>
      </c>
      <c r="J47" s="19">
        <f t="shared" si="34"/>
        <v>2479</v>
      </c>
    </row>
    <row r="48" spans="1:10" s="17" customFormat="1" ht="12" customHeight="1" x14ac:dyDescent="0.2">
      <c r="A48" s="92"/>
      <c r="B48" s="71"/>
      <c r="C48" s="91" t="s">
        <v>42</v>
      </c>
      <c r="D48" s="19">
        <f t="shared" ref="D48:J48" si="35">D88+D91+D114+D116+D132+D137+D143+D147</f>
        <v>2298</v>
      </c>
      <c r="E48" s="19">
        <f t="shared" si="35"/>
        <v>2638</v>
      </c>
      <c r="F48" s="19">
        <f t="shared" si="35"/>
        <v>4936</v>
      </c>
      <c r="G48" s="19">
        <f t="shared" si="35"/>
        <v>437</v>
      </c>
      <c r="H48" s="19">
        <f t="shared" si="35"/>
        <v>343</v>
      </c>
      <c r="I48" s="19">
        <f t="shared" si="35"/>
        <v>780</v>
      </c>
      <c r="J48" s="19">
        <f t="shared" si="35"/>
        <v>5716</v>
      </c>
    </row>
    <row r="49" spans="1:10" s="17" customFormat="1" ht="12" customHeight="1" x14ac:dyDescent="0.2">
      <c r="A49" s="92"/>
      <c r="B49" s="71"/>
      <c r="C49" s="71" t="s">
        <v>43</v>
      </c>
      <c r="D49" s="106">
        <f t="shared" ref="D49:J49" si="36">D84+D93+D108+D124+D136+D141+D153</f>
        <v>4283</v>
      </c>
      <c r="E49" s="106">
        <f t="shared" si="36"/>
        <v>5355</v>
      </c>
      <c r="F49" s="106">
        <f t="shared" si="36"/>
        <v>9638</v>
      </c>
      <c r="G49" s="106">
        <f t="shared" si="36"/>
        <v>1698</v>
      </c>
      <c r="H49" s="106">
        <f t="shared" si="36"/>
        <v>1419</v>
      </c>
      <c r="I49" s="106">
        <f t="shared" si="36"/>
        <v>3117</v>
      </c>
      <c r="J49" s="106">
        <f t="shared" si="36"/>
        <v>12755</v>
      </c>
    </row>
    <row r="50" spans="1:10" s="17" customFormat="1" ht="12" customHeight="1" x14ac:dyDescent="0.2">
      <c r="A50" s="365"/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s="17" customFormat="1" ht="12" customHeight="1" x14ac:dyDescent="0.2">
      <c r="A51" s="326" t="s">
        <v>44</v>
      </c>
      <c r="B51" s="326"/>
      <c r="C51" s="326"/>
      <c r="D51" s="14">
        <f t="shared" ref="D51:J51" si="37">D52+D53+D54</f>
        <v>19209</v>
      </c>
      <c r="E51" s="14">
        <f t="shared" si="37"/>
        <v>22070</v>
      </c>
      <c r="F51" s="14">
        <f t="shared" si="37"/>
        <v>41279</v>
      </c>
      <c r="G51" s="14">
        <f t="shared" si="37"/>
        <v>5670</v>
      </c>
      <c r="H51" s="14">
        <f t="shared" si="37"/>
        <v>5042</v>
      </c>
      <c r="I51" s="14">
        <f t="shared" si="37"/>
        <v>10712</v>
      </c>
      <c r="J51" s="14">
        <f t="shared" si="37"/>
        <v>51991</v>
      </c>
    </row>
    <row r="52" spans="1:10" s="17" customFormat="1" ht="12" customHeight="1" x14ac:dyDescent="0.2">
      <c r="A52" s="92"/>
      <c r="B52" s="341" t="s">
        <v>45</v>
      </c>
      <c r="C52" s="341"/>
      <c r="D52" s="19">
        <f t="shared" ref="D52:J52" si="38">D59+D66+D72+D81</f>
        <v>6103</v>
      </c>
      <c r="E52" s="19">
        <f t="shared" si="38"/>
        <v>7336</v>
      </c>
      <c r="F52" s="19">
        <f t="shared" si="38"/>
        <v>13439</v>
      </c>
      <c r="G52" s="19">
        <f t="shared" si="38"/>
        <v>2540</v>
      </c>
      <c r="H52" s="19">
        <f t="shared" si="38"/>
        <v>2380</v>
      </c>
      <c r="I52" s="19">
        <f t="shared" si="38"/>
        <v>4920</v>
      </c>
      <c r="J52" s="19">
        <f t="shared" si="38"/>
        <v>18359</v>
      </c>
    </row>
    <row r="53" spans="1:10" s="17" customFormat="1" ht="12" customHeight="1" x14ac:dyDescent="0.2">
      <c r="A53" s="92"/>
      <c r="B53" s="341" t="s">
        <v>46</v>
      </c>
      <c r="C53" s="341"/>
      <c r="D53" s="19">
        <f t="shared" ref="D53:J53" si="39">D86+D58+D60+D95+D98+D64+D67+D68+D69+D126+D128+D70+D71+D75+D76+D77+D145+D79+D80</f>
        <v>11406</v>
      </c>
      <c r="E53" s="19">
        <f t="shared" si="39"/>
        <v>12872</v>
      </c>
      <c r="F53" s="19">
        <f t="shared" si="39"/>
        <v>24278</v>
      </c>
      <c r="G53" s="19">
        <f t="shared" si="39"/>
        <v>2920</v>
      </c>
      <c r="H53" s="19">
        <f t="shared" si="39"/>
        <v>2515</v>
      </c>
      <c r="I53" s="19">
        <f t="shared" si="39"/>
        <v>5435</v>
      </c>
      <c r="J53" s="19">
        <f t="shared" si="39"/>
        <v>29713</v>
      </c>
    </row>
    <row r="54" spans="1:10" s="17" customFormat="1" ht="12" customHeight="1" x14ac:dyDescent="0.2">
      <c r="A54" s="92"/>
      <c r="B54" s="364" t="s">
        <v>47</v>
      </c>
      <c r="C54" s="364"/>
      <c r="D54" s="106">
        <f t="shared" ref="D54:J54" si="40">D61+D62+D63+D65+D73+D74+D78</f>
        <v>1700</v>
      </c>
      <c r="E54" s="106">
        <f t="shared" si="40"/>
        <v>1862</v>
      </c>
      <c r="F54" s="106">
        <f t="shared" si="40"/>
        <v>3562</v>
      </c>
      <c r="G54" s="106">
        <f t="shared" si="40"/>
        <v>210</v>
      </c>
      <c r="H54" s="106">
        <f t="shared" si="40"/>
        <v>147</v>
      </c>
      <c r="I54" s="106">
        <f t="shared" si="40"/>
        <v>357</v>
      </c>
      <c r="J54" s="106">
        <f t="shared" si="40"/>
        <v>3919</v>
      </c>
    </row>
    <row r="55" spans="1:10" s="17" customFormat="1" ht="12" customHeight="1" x14ac:dyDescent="0.2">
      <c r="A55" s="365"/>
      <c r="B55" s="365"/>
      <c r="C55" s="365"/>
      <c r="D55" s="365"/>
      <c r="E55" s="365"/>
      <c r="F55" s="365"/>
      <c r="G55" s="365"/>
      <c r="H55" s="365"/>
      <c r="I55" s="365"/>
      <c r="J55" s="365"/>
    </row>
    <row r="56" spans="1:10" s="17" customFormat="1" ht="12" customHeight="1" x14ac:dyDescent="0.2">
      <c r="A56" s="326" t="s">
        <v>274</v>
      </c>
      <c r="B56" s="326"/>
      <c r="C56" s="326"/>
      <c r="D56" s="14">
        <f t="shared" ref="D56:J56" si="41">D10+D21+D36+D40+D51</f>
        <v>110221</v>
      </c>
      <c r="E56" s="14">
        <f t="shared" si="41"/>
        <v>129835</v>
      </c>
      <c r="F56" s="14">
        <f t="shared" si="41"/>
        <v>240056</v>
      </c>
      <c r="G56" s="14">
        <f t="shared" si="41"/>
        <v>42629</v>
      </c>
      <c r="H56" s="14">
        <f t="shared" si="41"/>
        <v>37246</v>
      </c>
      <c r="I56" s="14">
        <f t="shared" si="41"/>
        <v>79875</v>
      </c>
      <c r="J56" s="14">
        <f t="shared" si="41"/>
        <v>319931</v>
      </c>
    </row>
    <row r="57" spans="1:10" s="17" customFormat="1" ht="12" customHeight="1" x14ac:dyDescent="0.2">
      <c r="A57" s="342" t="s">
        <v>48</v>
      </c>
      <c r="B57" s="342"/>
      <c r="C57" s="342"/>
      <c r="D57" s="14">
        <f t="shared" ref="D57:J57" si="42">SUM(D58:D81)</f>
        <v>17420</v>
      </c>
      <c r="E57" s="14">
        <f t="shared" si="42"/>
        <v>20110</v>
      </c>
      <c r="F57" s="14">
        <f t="shared" si="42"/>
        <v>37530</v>
      </c>
      <c r="G57" s="14">
        <f t="shared" si="42"/>
        <v>5154</v>
      </c>
      <c r="H57" s="14">
        <f t="shared" si="42"/>
        <v>4643</v>
      </c>
      <c r="I57" s="14">
        <f t="shared" si="42"/>
        <v>9797</v>
      </c>
      <c r="J57" s="14">
        <f t="shared" si="42"/>
        <v>47327</v>
      </c>
    </row>
    <row r="58" spans="1:10" s="17" customFormat="1" ht="12" customHeight="1" x14ac:dyDescent="0.2">
      <c r="B58" s="95"/>
      <c r="C58" s="94" t="s">
        <v>240</v>
      </c>
      <c r="D58" s="29">
        <v>436</v>
      </c>
      <c r="E58" s="29">
        <v>520</v>
      </c>
      <c r="F58" s="29">
        <v>956</v>
      </c>
      <c r="G58" s="29">
        <v>78</v>
      </c>
      <c r="H58" s="29">
        <v>51</v>
      </c>
      <c r="I58" s="29">
        <v>129</v>
      </c>
      <c r="J58" s="29">
        <v>1085</v>
      </c>
    </row>
    <row r="59" spans="1:10" s="17" customFormat="1" ht="12" customHeight="1" x14ac:dyDescent="0.2">
      <c r="B59" s="95"/>
      <c r="C59" s="69" t="s">
        <v>49</v>
      </c>
      <c r="D59" s="19">
        <v>1301</v>
      </c>
      <c r="E59" s="19">
        <v>1489</v>
      </c>
      <c r="F59" s="19">
        <v>2790</v>
      </c>
      <c r="G59" s="19">
        <v>350</v>
      </c>
      <c r="H59" s="19">
        <v>304</v>
      </c>
      <c r="I59" s="19">
        <v>654</v>
      </c>
      <c r="J59" s="19">
        <v>3444</v>
      </c>
    </row>
    <row r="60" spans="1:10" s="17" customFormat="1" ht="12" customHeight="1" x14ac:dyDescent="0.2">
      <c r="B60" s="95"/>
      <c r="C60" s="69" t="s">
        <v>50</v>
      </c>
      <c r="D60" s="19">
        <v>269</v>
      </c>
      <c r="E60" s="19">
        <v>279</v>
      </c>
      <c r="F60" s="19">
        <v>548</v>
      </c>
      <c r="G60" s="19">
        <v>32</v>
      </c>
      <c r="H60" s="19">
        <v>23</v>
      </c>
      <c r="I60" s="19">
        <v>55</v>
      </c>
      <c r="J60" s="19">
        <v>603</v>
      </c>
    </row>
    <row r="61" spans="1:10" s="17" customFormat="1" ht="12" customHeight="1" x14ac:dyDescent="0.2">
      <c r="B61" s="95"/>
      <c r="C61" s="69" t="s">
        <v>241</v>
      </c>
      <c r="D61" s="19">
        <v>84</v>
      </c>
      <c r="E61" s="19">
        <v>87</v>
      </c>
      <c r="F61" s="19">
        <v>171</v>
      </c>
      <c r="G61" s="19">
        <v>8</v>
      </c>
      <c r="H61" s="19">
        <v>6</v>
      </c>
      <c r="I61" s="19">
        <v>14</v>
      </c>
      <c r="J61" s="19">
        <v>185</v>
      </c>
    </row>
    <row r="62" spans="1:10" s="17" customFormat="1" ht="12" customHeight="1" x14ac:dyDescent="0.2">
      <c r="B62" s="95"/>
      <c r="C62" s="69" t="s">
        <v>242</v>
      </c>
      <c r="D62" s="19">
        <v>92</v>
      </c>
      <c r="E62" s="19">
        <v>90</v>
      </c>
      <c r="F62" s="19">
        <v>182</v>
      </c>
      <c r="G62" s="19">
        <v>13</v>
      </c>
      <c r="H62" s="19">
        <v>12</v>
      </c>
      <c r="I62" s="19">
        <v>25</v>
      </c>
      <c r="J62" s="19">
        <v>207</v>
      </c>
    </row>
    <row r="63" spans="1:10" s="17" customFormat="1" ht="12" customHeight="1" x14ac:dyDescent="0.2">
      <c r="B63" s="96"/>
      <c r="C63" s="76" t="s">
        <v>243</v>
      </c>
      <c r="D63" s="19">
        <v>159</v>
      </c>
      <c r="E63" s="19">
        <v>156</v>
      </c>
      <c r="F63" s="19">
        <v>315</v>
      </c>
      <c r="G63" s="19">
        <v>16</v>
      </c>
      <c r="H63" s="19">
        <v>6</v>
      </c>
      <c r="I63" s="19">
        <v>22</v>
      </c>
      <c r="J63" s="19">
        <v>337</v>
      </c>
    </row>
    <row r="64" spans="1:10" s="17" customFormat="1" ht="12" customHeight="1" x14ac:dyDescent="0.2">
      <c r="B64" s="95"/>
      <c r="C64" s="69" t="s">
        <v>244</v>
      </c>
      <c r="D64" s="19">
        <v>264</v>
      </c>
      <c r="E64" s="19">
        <v>305</v>
      </c>
      <c r="F64" s="19">
        <v>569</v>
      </c>
      <c r="G64" s="19">
        <v>79</v>
      </c>
      <c r="H64" s="19">
        <v>76</v>
      </c>
      <c r="I64" s="19">
        <v>155</v>
      </c>
      <c r="J64" s="19">
        <v>724</v>
      </c>
    </row>
    <row r="65" spans="2:10" s="17" customFormat="1" ht="12" customHeight="1" x14ac:dyDescent="0.2">
      <c r="B65" s="95"/>
      <c r="C65" s="69" t="s">
        <v>52</v>
      </c>
      <c r="D65" s="19">
        <v>837</v>
      </c>
      <c r="E65" s="19">
        <v>956</v>
      </c>
      <c r="F65" s="19">
        <v>1793</v>
      </c>
      <c r="G65" s="19">
        <v>121</v>
      </c>
      <c r="H65" s="19">
        <v>76</v>
      </c>
      <c r="I65" s="19">
        <v>197</v>
      </c>
      <c r="J65" s="19">
        <v>1990</v>
      </c>
    </row>
    <row r="66" spans="2:10" s="17" customFormat="1" ht="12" customHeight="1" x14ac:dyDescent="0.2">
      <c r="B66" s="95"/>
      <c r="C66" s="69" t="s">
        <v>53</v>
      </c>
      <c r="D66" s="19">
        <v>2197</v>
      </c>
      <c r="E66" s="19">
        <v>2816</v>
      </c>
      <c r="F66" s="19">
        <v>5013</v>
      </c>
      <c r="G66" s="19">
        <v>1386</v>
      </c>
      <c r="H66" s="19">
        <v>1322</v>
      </c>
      <c r="I66" s="19">
        <v>2708</v>
      </c>
      <c r="J66" s="19">
        <v>7721</v>
      </c>
    </row>
    <row r="67" spans="2:10" s="17" customFormat="1" ht="12" customHeight="1" x14ac:dyDescent="0.2">
      <c r="B67" s="95"/>
      <c r="C67" s="69" t="s">
        <v>54</v>
      </c>
      <c r="D67" s="19">
        <v>1018</v>
      </c>
      <c r="E67" s="19">
        <v>1203</v>
      </c>
      <c r="F67" s="19">
        <v>2221</v>
      </c>
      <c r="G67" s="19">
        <v>234</v>
      </c>
      <c r="H67" s="19">
        <v>173</v>
      </c>
      <c r="I67" s="19">
        <v>407</v>
      </c>
      <c r="J67" s="19">
        <v>2628</v>
      </c>
    </row>
    <row r="68" spans="2:10" s="17" customFormat="1" ht="12" customHeight="1" x14ac:dyDescent="0.2">
      <c r="B68" s="95"/>
      <c r="C68" s="69" t="s">
        <v>245</v>
      </c>
      <c r="D68" s="19">
        <v>330</v>
      </c>
      <c r="E68" s="19">
        <v>389</v>
      </c>
      <c r="F68" s="19">
        <v>719</v>
      </c>
      <c r="G68" s="19">
        <v>83</v>
      </c>
      <c r="H68" s="19">
        <v>67</v>
      </c>
      <c r="I68" s="19">
        <v>150</v>
      </c>
      <c r="J68" s="19">
        <v>869</v>
      </c>
    </row>
    <row r="69" spans="2:10" s="17" customFormat="1" ht="12" customHeight="1" x14ac:dyDescent="0.2">
      <c r="B69" s="95"/>
      <c r="C69" s="69" t="s">
        <v>55</v>
      </c>
      <c r="D69" s="19">
        <v>641</v>
      </c>
      <c r="E69" s="19">
        <v>705</v>
      </c>
      <c r="F69" s="19">
        <v>1346</v>
      </c>
      <c r="G69" s="19">
        <v>115</v>
      </c>
      <c r="H69" s="19">
        <v>91</v>
      </c>
      <c r="I69" s="19">
        <v>206</v>
      </c>
      <c r="J69" s="19">
        <v>1552</v>
      </c>
    </row>
    <row r="70" spans="2:10" s="17" customFormat="1" ht="12" customHeight="1" x14ac:dyDescent="0.2">
      <c r="B70" s="95"/>
      <c r="C70" s="69" t="s">
        <v>56</v>
      </c>
      <c r="D70" s="19">
        <v>2389</v>
      </c>
      <c r="E70" s="19">
        <v>2849</v>
      </c>
      <c r="F70" s="19">
        <v>5238</v>
      </c>
      <c r="G70" s="19">
        <v>718</v>
      </c>
      <c r="H70" s="19">
        <v>742</v>
      </c>
      <c r="I70" s="19">
        <v>1460</v>
      </c>
      <c r="J70" s="19">
        <v>6698</v>
      </c>
    </row>
    <row r="71" spans="2:10" s="17" customFormat="1" ht="12" customHeight="1" x14ac:dyDescent="0.2">
      <c r="B71" s="95"/>
      <c r="C71" s="69" t="s">
        <v>57</v>
      </c>
      <c r="D71" s="19">
        <v>135</v>
      </c>
      <c r="E71" s="19">
        <v>151</v>
      </c>
      <c r="F71" s="19">
        <v>286</v>
      </c>
      <c r="G71" s="19">
        <v>14</v>
      </c>
      <c r="H71" s="19">
        <v>7</v>
      </c>
      <c r="I71" s="19">
        <v>21</v>
      </c>
      <c r="J71" s="19">
        <v>307</v>
      </c>
    </row>
    <row r="72" spans="2:10" s="17" customFormat="1" ht="12" customHeight="1" x14ac:dyDescent="0.2">
      <c r="B72" s="95"/>
      <c r="C72" s="69" t="s">
        <v>58</v>
      </c>
      <c r="D72" s="19">
        <v>1557</v>
      </c>
      <c r="E72" s="19">
        <v>1833</v>
      </c>
      <c r="F72" s="19">
        <v>3390</v>
      </c>
      <c r="G72" s="19">
        <v>468</v>
      </c>
      <c r="H72" s="19">
        <v>447</v>
      </c>
      <c r="I72" s="19">
        <v>915</v>
      </c>
      <c r="J72" s="19">
        <v>4305</v>
      </c>
    </row>
    <row r="73" spans="2:10" s="17" customFormat="1" ht="12" customHeight="1" x14ac:dyDescent="0.2">
      <c r="B73" s="95"/>
      <c r="C73" s="69" t="s">
        <v>246</v>
      </c>
      <c r="D73" s="19">
        <v>298</v>
      </c>
      <c r="E73" s="19">
        <v>346</v>
      </c>
      <c r="F73" s="19">
        <v>644</v>
      </c>
      <c r="G73" s="19">
        <v>32</v>
      </c>
      <c r="H73" s="19">
        <v>29</v>
      </c>
      <c r="I73" s="19">
        <v>61</v>
      </c>
      <c r="J73" s="19">
        <v>705</v>
      </c>
    </row>
    <row r="74" spans="2:10" s="17" customFormat="1" ht="12" customHeight="1" x14ac:dyDescent="0.2">
      <c r="B74" s="95"/>
      <c r="C74" s="69" t="s">
        <v>247</v>
      </c>
      <c r="D74" s="19">
        <v>102</v>
      </c>
      <c r="E74" s="19">
        <v>108</v>
      </c>
      <c r="F74" s="19">
        <v>210</v>
      </c>
      <c r="G74" s="19">
        <v>7</v>
      </c>
      <c r="H74" s="19">
        <v>7</v>
      </c>
      <c r="I74" s="19">
        <v>14</v>
      </c>
      <c r="J74" s="19">
        <v>224</v>
      </c>
    </row>
    <row r="75" spans="2:10" s="17" customFormat="1" ht="12" customHeight="1" x14ac:dyDescent="0.2">
      <c r="B75" s="95"/>
      <c r="C75" s="69" t="s">
        <v>59</v>
      </c>
      <c r="D75" s="19">
        <v>979</v>
      </c>
      <c r="E75" s="19">
        <v>1085</v>
      </c>
      <c r="F75" s="19">
        <v>2064</v>
      </c>
      <c r="G75" s="19">
        <v>203</v>
      </c>
      <c r="H75" s="19">
        <v>168</v>
      </c>
      <c r="I75" s="19">
        <v>371</v>
      </c>
      <c r="J75" s="19">
        <v>2435</v>
      </c>
    </row>
    <row r="76" spans="2:10" s="17" customFormat="1" ht="12" customHeight="1" x14ac:dyDescent="0.2">
      <c r="B76" s="95"/>
      <c r="C76" s="69" t="s">
        <v>248</v>
      </c>
      <c r="D76" s="19">
        <v>544</v>
      </c>
      <c r="E76" s="19">
        <v>604</v>
      </c>
      <c r="F76" s="19">
        <v>1148</v>
      </c>
      <c r="G76" s="19">
        <v>118</v>
      </c>
      <c r="H76" s="19">
        <v>104</v>
      </c>
      <c r="I76" s="19">
        <v>222</v>
      </c>
      <c r="J76" s="19">
        <v>1370</v>
      </c>
    </row>
    <row r="77" spans="2:10" s="17" customFormat="1" ht="12" customHeight="1" x14ac:dyDescent="0.2">
      <c r="B77" s="95"/>
      <c r="C77" s="69" t="s">
        <v>60</v>
      </c>
      <c r="D77" s="19">
        <v>978</v>
      </c>
      <c r="E77" s="19">
        <v>1036</v>
      </c>
      <c r="F77" s="19">
        <v>2014</v>
      </c>
      <c r="G77" s="19">
        <v>211</v>
      </c>
      <c r="H77" s="19">
        <v>185</v>
      </c>
      <c r="I77" s="19">
        <v>396</v>
      </c>
      <c r="J77" s="19">
        <v>2410</v>
      </c>
    </row>
    <row r="78" spans="2:10" s="17" customFormat="1" ht="12" customHeight="1" x14ac:dyDescent="0.2">
      <c r="B78" s="95"/>
      <c r="C78" s="69" t="s">
        <v>249</v>
      </c>
      <c r="D78" s="19">
        <v>128</v>
      </c>
      <c r="E78" s="19">
        <v>119</v>
      </c>
      <c r="F78" s="19">
        <v>247</v>
      </c>
      <c r="G78" s="19">
        <v>13</v>
      </c>
      <c r="H78" s="19">
        <v>11</v>
      </c>
      <c r="I78" s="19">
        <v>24</v>
      </c>
      <c r="J78" s="19">
        <v>271</v>
      </c>
    </row>
    <row r="79" spans="2:10" s="17" customFormat="1" ht="12" customHeight="1" x14ac:dyDescent="0.2">
      <c r="B79" s="95"/>
      <c r="C79" s="69" t="s">
        <v>61</v>
      </c>
      <c r="D79" s="19">
        <v>1438</v>
      </c>
      <c r="E79" s="19">
        <v>1582</v>
      </c>
      <c r="F79" s="19">
        <v>3020</v>
      </c>
      <c r="G79" s="19">
        <v>500</v>
      </c>
      <c r="H79" s="19">
        <v>416</v>
      </c>
      <c r="I79" s="19">
        <v>916</v>
      </c>
      <c r="J79" s="19">
        <v>3936</v>
      </c>
    </row>
    <row r="80" spans="2:10" s="17" customFormat="1" ht="12" customHeight="1" x14ac:dyDescent="0.2">
      <c r="B80" s="95"/>
      <c r="C80" s="69" t="s">
        <v>250</v>
      </c>
      <c r="D80" s="19">
        <v>196</v>
      </c>
      <c r="E80" s="19">
        <v>204</v>
      </c>
      <c r="F80" s="19">
        <v>400</v>
      </c>
      <c r="G80" s="19">
        <v>19</v>
      </c>
      <c r="H80" s="19">
        <v>13</v>
      </c>
      <c r="I80" s="19">
        <v>32</v>
      </c>
      <c r="J80" s="19">
        <v>432</v>
      </c>
    </row>
    <row r="81" spans="1:10" s="17" customFormat="1" ht="12" customHeight="1" x14ac:dyDescent="0.2">
      <c r="B81" s="95"/>
      <c r="C81" s="95" t="s">
        <v>62</v>
      </c>
      <c r="D81" s="106">
        <v>1048</v>
      </c>
      <c r="E81" s="106">
        <v>1198</v>
      </c>
      <c r="F81" s="106">
        <v>2246</v>
      </c>
      <c r="G81" s="106">
        <v>336</v>
      </c>
      <c r="H81" s="106">
        <v>307</v>
      </c>
      <c r="I81" s="106">
        <v>643</v>
      </c>
      <c r="J81" s="106">
        <v>2889</v>
      </c>
    </row>
    <row r="82" spans="1:10" s="17" customFormat="1" ht="12" customHeight="1" x14ac:dyDescent="0.2">
      <c r="A82" s="365"/>
      <c r="B82" s="365"/>
      <c r="C82" s="365"/>
      <c r="D82" s="365"/>
      <c r="E82" s="365"/>
      <c r="F82" s="365"/>
      <c r="G82" s="365"/>
      <c r="H82" s="365"/>
      <c r="I82" s="365"/>
      <c r="J82" s="365"/>
    </row>
    <row r="83" spans="1:10" s="17" customFormat="1" ht="12" customHeight="1" x14ac:dyDescent="0.2">
      <c r="A83" s="326" t="s">
        <v>63</v>
      </c>
      <c r="B83" s="326"/>
      <c r="C83" s="326"/>
      <c r="D83" s="14">
        <f t="shared" ref="D83:J83" si="43">SUM(D84:D157)</f>
        <v>44301</v>
      </c>
      <c r="E83" s="14">
        <f t="shared" si="43"/>
        <v>53351</v>
      </c>
      <c r="F83" s="14">
        <f t="shared" si="43"/>
        <v>97652</v>
      </c>
      <c r="G83" s="14">
        <f t="shared" si="43"/>
        <v>19141</v>
      </c>
      <c r="H83" s="14">
        <f t="shared" si="43"/>
        <v>16960</v>
      </c>
      <c r="I83" s="14">
        <f t="shared" si="43"/>
        <v>36101</v>
      </c>
      <c r="J83" s="14">
        <f t="shared" si="43"/>
        <v>133753</v>
      </c>
    </row>
    <row r="84" spans="1:10" s="17" customFormat="1" ht="12" customHeight="1" x14ac:dyDescent="0.2">
      <c r="B84" s="95"/>
      <c r="C84" s="94" t="s">
        <v>64</v>
      </c>
      <c r="D84" s="29">
        <v>1162</v>
      </c>
      <c r="E84" s="29">
        <v>1481</v>
      </c>
      <c r="F84" s="29">
        <v>2643</v>
      </c>
      <c r="G84" s="29">
        <v>604</v>
      </c>
      <c r="H84" s="29">
        <v>528</v>
      </c>
      <c r="I84" s="29">
        <v>1132</v>
      </c>
      <c r="J84" s="29">
        <v>3775</v>
      </c>
    </row>
    <row r="85" spans="1:10" s="17" customFormat="1" ht="12" customHeight="1" x14ac:dyDescent="0.2">
      <c r="B85" s="95"/>
      <c r="C85" s="69" t="s">
        <v>66</v>
      </c>
      <c r="D85" s="19">
        <v>127</v>
      </c>
      <c r="E85" s="19">
        <v>126</v>
      </c>
      <c r="F85" s="19">
        <v>253</v>
      </c>
      <c r="G85" s="19">
        <v>16</v>
      </c>
      <c r="H85" s="19">
        <v>13</v>
      </c>
      <c r="I85" s="19">
        <v>29</v>
      </c>
      <c r="J85" s="19">
        <v>282</v>
      </c>
    </row>
    <row r="86" spans="1:10" s="17" customFormat="1" ht="12" customHeight="1" x14ac:dyDescent="0.2">
      <c r="B86" s="95"/>
      <c r="C86" s="69" t="s">
        <v>67</v>
      </c>
      <c r="D86" s="19">
        <v>408</v>
      </c>
      <c r="E86" s="19">
        <v>438</v>
      </c>
      <c r="F86" s="19">
        <v>846</v>
      </c>
      <c r="G86" s="19">
        <v>64</v>
      </c>
      <c r="H86" s="19">
        <v>47</v>
      </c>
      <c r="I86" s="19">
        <v>111</v>
      </c>
      <c r="J86" s="19">
        <v>957</v>
      </c>
    </row>
    <row r="87" spans="1:10" s="17" customFormat="1" ht="12" customHeight="1" x14ac:dyDescent="0.2">
      <c r="B87" s="95"/>
      <c r="C87" s="69" t="s">
        <v>289</v>
      </c>
      <c r="D87" s="19">
        <v>205</v>
      </c>
      <c r="E87" s="19">
        <v>221</v>
      </c>
      <c r="F87" s="19">
        <v>426</v>
      </c>
      <c r="G87" s="19">
        <v>30</v>
      </c>
      <c r="H87" s="19">
        <v>12</v>
      </c>
      <c r="I87" s="19">
        <v>42</v>
      </c>
      <c r="J87" s="19">
        <v>468</v>
      </c>
    </row>
    <row r="88" spans="1:10" s="17" customFormat="1" ht="12" customHeight="1" x14ac:dyDescent="0.2">
      <c r="B88" s="95"/>
      <c r="C88" s="69" t="s">
        <v>68</v>
      </c>
      <c r="D88" s="19">
        <v>137</v>
      </c>
      <c r="E88" s="19">
        <v>131</v>
      </c>
      <c r="F88" s="19">
        <v>268</v>
      </c>
      <c r="G88" s="19">
        <v>17</v>
      </c>
      <c r="H88" s="19">
        <v>5</v>
      </c>
      <c r="I88" s="19">
        <v>22</v>
      </c>
      <c r="J88" s="19">
        <v>290</v>
      </c>
    </row>
    <row r="89" spans="1:10" s="17" customFormat="1" ht="12" customHeight="1" x14ac:dyDescent="0.2">
      <c r="B89" s="95"/>
      <c r="C89" s="69" t="s">
        <v>257</v>
      </c>
      <c r="D89" s="19">
        <v>565</v>
      </c>
      <c r="E89" s="19">
        <v>636</v>
      </c>
      <c r="F89" s="19">
        <v>1201</v>
      </c>
      <c r="G89" s="19">
        <v>259</v>
      </c>
      <c r="H89" s="19">
        <v>232</v>
      </c>
      <c r="I89" s="19">
        <v>491</v>
      </c>
      <c r="J89" s="19">
        <v>1692</v>
      </c>
    </row>
    <row r="90" spans="1:10" s="17" customFormat="1" ht="12" customHeight="1" x14ac:dyDescent="0.2">
      <c r="B90" s="95"/>
      <c r="C90" s="69" t="s">
        <v>69</v>
      </c>
      <c r="D90" s="19">
        <v>483</v>
      </c>
      <c r="E90" s="19">
        <v>574</v>
      </c>
      <c r="F90" s="19">
        <v>1057</v>
      </c>
      <c r="G90" s="19">
        <v>138</v>
      </c>
      <c r="H90" s="19">
        <v>107</v>
      </c>
      <c r="I90" s="19">
        <v>245</v>
      </c>
      <c r="J90" s="19">
        <v>1302</v>
      </c>
    </row>
    <row r="91" spans="1:10" s="17" customFormat="1" ht="12" customHeight="1" x14ac:dyDescent="0.2">
      <c r="B91" s="95"/>
      <c r="C91" s="69" t="s">
        <v>70</v>
      </c>
      <c r="D91" s="19">
        <v>264</v>
      </c>
      <c r="E91" s="19">
        <v>293</v>
      </c>
      <c r="F91" s="19">
        <v>557</v>
      </c>
      <c r="G91" s="19">
        <v>22</v>
      </c>
      <c r="H91" s="19">
        <v>24</v>
      </c>
      <c r="I91" s="19">
        <v>46</v>
      </c>
      <c r="J91" s="19">
        <v>603</v>
      </c>
    </row>
    <row r="92" spans="1:10" s="17" customFormat="1" ht="12" customHeight="1" x14ac:dyDescent="0.2">
      <c r="B92" s="95"/>
      <c r="C92" s="69" t="s">
        <v>258</v>
      </c>
      <c r="D92" s="19">
        <v>152</v>
      </c>
      <c r="E92" s="19">
        <v>158</v>
      </c>
      <c r="F92" s="19">
        <v>310</v>
      </c>
      <c r="G92" s="19">
        <v>12</v>
      </c>
      <c r="H92" s="19">
        <v>6</v>
      </c>
      <c r="I92" s="19">
        <v>18</v>
      </c>
      <c r="J92" s="19">
        <v>328</v>
      </c>
    </row>
    <row r="93" spans="1:10" s="17" customFormat="1" ht="12" customHeight="1" x14ac:dyDescent="0.2">
      <c r="B93" s="95"/>
      <c r="C93" s="69" t="s">
        <v>71</v>
      </c>
      <c r="D93" s="19">
        <v>835</v>
      </c>
      <c r="E93" s="19">
        <v>1009</v>
      </c>
      <c r="F93" s="19">
        <v>1844</v>
      </c>
      <c r="G93" s="19">
        <v>245</v>
      </c>
      <c r="H93" s="19">
        <v>187</v>
      </c>
      <c r="I93" s="19">
        <v>432</v>
      </c>
      <c r="J93" s="19">
        <v>2276</v>
      </c>
    </row>
    <row r="94" spans="1:10" s="17" customFormat="1" ht="12" customHeight="1" x14ac:dyDescent="0.2">
      <c r="B94" s="95"/>
      <c r="C94" s="69" t="s">
        <v>72</v>
      </c>
      <c r="D94" s="19">
        <v>225</v>
      </c>
      <c r="E94" s="19">
        <v>247</v>
      </c>
      <c r="F94" s="19">
        <v>472</v>
      </c>
      <c r="G94" s="19">
        <v>64</v>
      </c>
      <c r="H94" s="19">
        <v>46</v>
      </c>
      <c r="I94" s="19">
        <v>110</v>
      </c>
      <c r="J94" s="19">
        <v>582</v>
      </c>
    </row>
    <row r="95" spans="1:10" s="17" customFormat="1" ht="12" customHeight="1" x14ac:dyDescent="0.2">
      <c r="B95" s="95"/>
      <c r="C95" s="69" t="s">
        <v>73</v>
      </c>
      <c r="D95" s="19">
        <v>261</v>
      </c>
      <c r="E95" s="19">
        <v>294</v>
      </c>
      <c r="F95" s="19">
        <v>555</v>
      </c>
      <c r="G95" s="19">
        <v>126</v>
      </c>
      <c r="H95" s="19">
        <v>100</v>
      </c>
      <c r="I95" s="19">
        <v>226</v>
      </c>
      <c r="J95" s="19">
        <v>781</v>
      </c>
    </row>
    <row r="96" spans="1:10" s="17" customFormat="1" ht="12" customHeight="1" x14ac:dyDescent="0.2">
      <c r="B96" s="95"/>
      <c r="C96" s="69" t="s">
        <v>74</v>
      </c>
      <c r="D96" s="19">
        <v>51</v>
      </c>
      <c r="E96" s="19">
        <v>49</v>
      </c>
      <c r="F96" s="19">
        <v>100</v>
      </c>
      <c r="G96" s="19">
        <v>7</v>
      </c>
      <c r="H96" s="19">
        <v>9</v>
      </c>
      <c r="I96" s="19">
        <v>16</v>
      </c>
      <c r="J96" s="19">
        <v>116</v>
      </c>
    </row>
    <row r="97" spans="2:10" s="17" customFormat="1" ht="12" customHeight="1" x14ac:dyDescent="0.2">
      <c r="B97" s="95"/>
      <c r="C97" s="69" t="s">
        <v>290</v>
      </c>
      <c r="D97" s="19">
        <v>134</v>
      </c>
      <c r="E97" s="19">
        <v>148</v>
      </c>
      <c r="F97" s="19">
        <v>282</v>
      </c>
      <c r="G97" s="19">
        <v>10</v>
      </c>
      <c r="H97" s="19">
        <v>6</v>
      </c>
      <c r="I97" s="19">
        <v>16</v>
      </c>
      <c r="J97" s="19">
        <v>298</v>
      </c>
    </row>
    <row r="98" spans="2:10" s="17" customFormat="1" ht="12" customHeight="1" x14ac:dyDescent="0.2">
      <c r="B98" s="95"/>
      <c r="C98" s="69" t="s">
        <v>75</v>
      </c>
      <c r="D98" s="19">
        <v>202</v>
      </c>
      <c r="E98" s="19">
        <v>210</v>
      </c>
      <c r="F98" s="19">
        <v>412</v>
      </c>
      <c r="G98" s="19">
        <v>37</v>
      </c>
      <c r="H98" s="19">
        <v>32</v>
      </c>
      <c r="I98" s="19">
        <v>69</v>
      </c>
      <c r="J98" s="19">
        <v>481</v>
      </c>
    </row>
    <row r="99" spans="2:10" s="17" customFormat="1" ht="12" customHeight="1" x14ac:dyDescent="0.2">
      <c r="B99" s="95"/>
      <c r="C99" s="69" t="s">
        <v>76</v>
      </c>
      <c r="D99" s="19">
        <v>254</v>
      </c>
      <c r="E99" s="19">
        <v>291</v>
      </c>
      <c r="F99" s="19">
        <v>545</v>
      </c>
      <c r="G99" s="19">
        <v>51</v>
      </c>
      <c r="H99" s="19">
        <v>54</v>
      </c>
      <c r="I99" s="19">
        <v>105</v>
      </c>
      <c r="J99" s="19">
        <v>650</v>
      </c>
    </row>
    <row r="100" spans="2:10" s="17" customFormat="1" ht="12" customHeight="1" x14ac:dyDescent="0.2">
      <c r="B100" s="95"/>
      <c r="C100" s="69" t="s">
        <v>77</v>
      </c>
      <c r="D100" s="19">
        <v>482</v>
      </c>
      <c r="E100" s="19">
        <v>532</v>
      </c>
      <c r="F100" s="19">
        <v>1014</v>
      </c>
      <c r="G100" s="19">
        <v>212</v>
      </c>
      <c r="H100" s="19">
        <v>162</v>
      </c>
      <c r="I100" s="19">
        <v>374</v>
      </c>
      <c r="J100" s="19">
        <v>1388</v>
      </c>
    </row>
    <row r="101" spans="2:10" s="17" customFormat="1" ht="12" customHeight="1" x14ac:dyDescent="0.2">
      <c r="B101" s="95"/>
      <c r="C101" s="69" t="s">
        <v>78</v>
      </c>
      <c r="D101" s="19">
        <v>747</v>
      </c>
      <c r="E101" s="19">
        <v>816</v>
      </c>
      <c r="F101" s="19">
        <v>1563</v>
      </c>
      <c r="G101" s="19">
        <v>131</v>
      </c>
      <c r="H101" s="19">
        <v>105</v>
      </c>
      <c r="I101" s="19">
        <v>236</v>
      </c>
      <c r="J101" s="19">
        <v>1799</v>
      </c>
    </row>
    <row r="102" spans="2:10" s="17" customFormat="1" ht="12" customHeight="1" x14ac:dyDescent="0.2">
      <c r="B102" s="95"/>
      <c r="C102" s="69" t="s">
        <v>79</v>
      </c>
      <c r="D102" s="19">
        <v>293</v>
      </c>
      <c r="E102" s="19">
        <v>321</v>
      </c>
      <c r="F102" s="19">
        <v>614</v>
      </c>
      <c r="G102" s="19">
        <v>31</v>
      </c>
      <c r="H102" s="19">
        <v>19</v>
      </c>
      <c r="I102" s="19">
        <v>50</v>
      </c>
      <c r="J102" s="19">
        <v>664</v>
      </c>
    </row>
    <row r="103" spans="2:10" s="17" customFormat="1" ht="12" customHeight="1" x14ac:dyDescent="0.2">
      <c r="B103" s="95"/>
      <c r="C103" s="69" t="s">
        <v>80</v>
      </c>
      <c r="D103" s="19">
        <v>679</v>
      </c>
      <c r="E103" s="19">
        <v>811</v>
      </c>
      <c r="F103" s="19">
        <v>1490</v>
      </c>
      <c r="G103" s="19">
        <v>176</v>
      </c>
      <c r="H103" s="19">
        <v>133</v>
      </c>
      <c r="I103" s="19">
        <v>309</v>
      </c>
      <c r="J103" s="19">
        <v>1799</v>
      </c>
    </row>
    <row r="104" spans="2:10" s="17" customFormat="1" ht="12" customHeight="1" x14ac:dyDescent="0.2">
      <c r="B104" s="95"/>
      <c r="C104" s="69" t="s">
        <v>81</v>
      </c>
      <c r="D104" s="19">
        <v>1990</v>
      </c>
      <c r="E104" s="19">
        <v>2138</v>
      </c>
      <c r="F104" s="19">
        <v>4128</v>
      </c>
      <c r="G104" s="19">
        <v>234</v>
      </c>
      <c r="H104" s="19">
        <v>185</v>
      </c>
      <c r="I104" s="19">
        <v>419</v>
      </c>
      <c r="J104" s="19">
        <v>4547</v>
      </c>
    </row>
    <row r="105" spans="2:10" s="17" customFormat="1" ht="12" customHeight="1" x14ac:dyDescent="0.2">
      <c r="B105" s="95"/>
      <c r="C105" s="69" t="s">
        <v>259</v>
      </c>
      <c r="D105" s="19">
        <v>218</v>
      </c>
      <c r="E105" s="19">
        <v>236</v>
      </c>
      <c r="F105" s="19">
        <v>454</v>
      </c>
      <c r="G105" s="19">
        <v>39</v>
      </c>
      <c r="H105" s="19">
        <v>28</v>
      </c>
      <c r="I105" s="19">
        <v>67</v>
      </c>
      <c r="J105" s="19">
        <v>521</v>
      </c>
    </row>
    <row r="106" spans="2:10" s="17" customFormat="1" ht="12" customHeight="1" x14ac:dyDescent="0.2">
      <c r="B106" s="95"/>
      <c r="C106" s="69" t="s">
        <v>82</v>
      </c>
      <c r="D106" s="19">
        <v>41</v>
      </c>
      <c r="E106" s="19">
        <v>50</v>
      </c>
      <c r="F106" s="19">
        <v>91</v>
      </c>
      <c r="G106" s="19">
        <v>15</v>
      </c>
      <c r="H106" s="19">
        <v>10</v>
      </c>
      <c r="I106" s="19">
        <v>25</v>
      </c>
      <c r="J106" s="19">
        <v>116</v>
      </c>
    </row>
    <row r="107" spans="2:10" s="17" customFormat="1" ht="12" customHeight="1" x14ac:dyDescent="0.2">
      <c r="B107" s="95"/>
      <c r="C107" s="69" t="s">
        <v>83</v>
      </c>
      <c r="D107" s="19">
        <v>273</v>
      </c>
      <c r="E107" s="19">
        <v>311</v>
      </c>
      <c r="F107" s="19">
        <v>584</v>
      </c>
      <c r="G107" s="19">
        <v>72</v>
      </c>
      <c r="H107" s="19">
        <v>62</v>
      </c>
      <c r="I107" s="19">
        <v>134</v>
      </c>
      <c r="J107" s="19">
        <v>718</v>
      </c>
    </row>
    <row r="108" spans="2:10" s="17" customFormat="1" ht="12" customHeight="1" x14ac:dyDescent="0.2">
      <c r="B108" s="95"/>
      <c r="C108" s="69" t="s">
        <v>84</v>
      </c>
      <c r="D108" s="19">
        <v>1207</v>
      </c>
      <c r="E108" s="19">
        <v>1548</v>
      </c>
      <c r="F108" s="19">
        <v>2755</v>
      </c>
      <c r="G108" s="19">
        <v>518</v>
      </c>
      <c r="H108" s="19">
        <v>446</v>
      </c>
      <c r="I108" s="19">
        <v>964</v>
      </c>
      <c r="J108" s="19">
        <v>3719</v>
      </c>
    </row>
    <row r="109" spans="2:10" s="17" customFormat="1" ht="12" customHeight="1" x14ac:dyDescent="0.2">
      <c r="B109" s="95"/>
      <c r="C109" s="69" t="s">
        <v>85</v>
      </c>
      <c r="D109" s="19">
        <v>24</v>
      </c>
      <c r="E109" s="19">
        <v>29</v>
      </c>
      <c r="F109" s="19">
        <v>53</v>
      </c>
      <c r="G109" s="19">
        <v>5</v>
      </c>
      <c r="H109" s="19">
        <v>3</v>
      </c>
      <c r="I109" s="19">
        <v>8</v>
      </c>
      <c r="J109" s="19">
        <v>61</v>
      </c>
    </row>
    <row r="110" spans="2:10" s="17" customFormat="1" ht="12" customHeight="1" x14ac:dyDescent="0.2">
      <c r="B110" s="95"/>
      <c r="C110" s="69" t="s">
        <v>86</v>
      </c>
      <c r="D110" s="19">
        <v>45</v>
      </c>
      <c r="E110" s="19">
        <v>55</v>
      </c>
      <c r="F110" s="19">
        <v>100</v>
      </c>
      <c r="G110" s="19">
        <v>3</v>
      </c>
      <c r="H110" s="19">
        <v>4</v>
      </c>
      <c r="I110" s="19">
        <v>7</v>
      </c>
      <c r="J110" s="19">
        <v>107</v>
      </c>
    </row>
    <row r="111" spans="2:10" s="17" customFormat="1" ht="12" customHeight="1" x14ac:dyDescent="0.2">
      <c r="B111" s="95"/>
      <c r="C111" s="69" t="s">
        <v>87</v>
      </c>
      <c r="D111" s="19">
        <v>1453</v>
      </c>
      <c r="E111" s="19">
        <v>1663</v>
      </c>
      <c r="F111" s="19">
        <v>3116</v>
      </c>
      <c r="G111" s="19">
        <v>559</v>
      </c>
      <c r="H111" s="19">
        <v>494</v>
      </c>
      <c r="I111" s="19">
        <v>1053</v>
      </c>
      <c r="J111" s="19">
        <v>4169</v>
      </c>
    </row>
    <row r="112" spans="2:10" s="17" customFormat="1" ht="12" customHeight="1" x14ac:dyDescent="0.2">
      <c r="B112" s="95"/>
      <c r="C112" s="69" t="s">
        <v>88</v>
      </c>
      <c r="D112" s="19">
        <v>698</v>
      </c>
      <c r="E112" s="19">
        <v>846</v>
      </c>
      <c r="F112" s="19">
        <v>1544</v>
      </c>
      <c r="G112" s="19">
        <v>84</v>
      </c>
      <c r="H112" s="19">
        <v>70</v>
      </c>
      <c r="I112" s="19">
        <v>154</v>
      </c>
      <c r="J112" s="19">
        <v>1698</v>
      </c>
    </row>
    <row r="113" spans="2:10" s="17" customFormat="1" ht="12" customHeight="1" x14ac:dyDescent="0.2">
      <c r="B113" s="95"/>
      <c r="C113" s="69" t="s">
        <v>260</v>
      </c>
      <c r="D113" s="19">
        <v>70</v>
      </c>
      <c r="E113" s="19">
        <v>65</v>
      </c>
      <c r="F113" s="19">
        <v>135</v>
      </c>
      <c r="G113" s="19">
        <v>5</v>
      </c>
      <c r="H113" s="19">
        <v>3</v>
      </c>
      <c r="I113" s="19">
        <v>8</v>
      </c>
      <c r="J113" s="19">
        <v>143</v>
      </c>
    </row>
    <row r="114" spans="2:10" s="17" customFormat="1" ht="12" customHeight="1" x14ac:dyDescent="0.2">
      <c r="B114" s="95"/>
      <c r="C114" s="69" t="s">
        <v>89</v>
      </c>
      <c r="D114" s="19">
        <v>332</v>
      </c>
      <c r="E114" s="19">
        <v>376</v>
      </c>
      <c r="F114" s="19">
        <v>708</v>
      </c>
      <c r="G114" s="19">
        <v>60</v>
      </c>
      <c r="H114" s="19">
        <v>72</v>
      </c>
      <c r="I114" s="19">
        <v>132</v>
      </c>
      <c r="J114" s="19">
        <v>840</v>
      </c>
    </row>
    <row r="115" spans="2:10" s="17" customFormat="1" ht="12" customHeight="1" x14ac:dyDescent="0.2">
      <c r="B115" s="95"/>
      <c r="C115" s="69" t="s">
        <v>90</v>
      </c>
      <c r="D115" s="19">
        <v>535</v>
      </c>
      <c r="E115" s="19">
        <v>577</v>
      </c>
      <c r="F115" s="19">
        <v>1112</v>
      </c>
      <c r="G115" s="19">
        <v>106</v>
      </c>
      <c r="H115" s="19">
        <v>72</v>
      </c>
      <c r="I115" s="19">
        <v>178</v>
      </c>
      <c r="J115" s="19">
        <v>1290</v>
      </c>
    </row>
    <row r="116" spans="2:10" s="17" customFormat="1" ht="12" customHeight="1" x14ac:dyDescent="0.2">
      <c r="B116" s="95"/>
      <c r="C116" s="69" t="s">
        <v>91</v>
      </c>
      <c r="D116" s="19">
        <v>238</v>
      </c>
      <c r="E116" s="19">
        <v>251</v>
      </c>
      <c r="F116" s="19">
        <v>489</v>
      </c>
      <c r="G116" s="19">
        <v>44</v>
      </c>
      <c r="H116" s="19">
        <v>32</v>
      </c>
      <c r="I116" s="19">
        <v>76</v>
      </c>
      <c r="J116" s="19">
        <v>565</v>
      </c>
    </row>
    <row r="117" spans="2:10" s="17" customFormat="1" ht="12" customHeight="1" x14ac:dyDescent="0.2">
      <c r="B117" s="95"/>
      <c r="C117" s="69" t="s">
        <v>291</v>
      </c>
      <c r="D117" s="19">
        <v>41</v>
      </c>
      <c r="E117" s="19">
        <v>46</v>
      </c>
      <c r="F117" s="19">
        <v>87</v>
      </c>
      <c r="G117" s="19">
        <v>6</v>
      </c>
      <c r="H117" s="19">
        <v>0</v>
      </c>
      <c r="I117" s="19">
        <v>6</v>
      </c>
      <c r="J117" s="19">
        <v>93</v>
      </c>
    </row>
    <row r="118" spans="2:10" s="17" customFormat="1" ht="12" customHeight="1" x14ac:dyDescent="0.2">
      <c r="B118" s="95"/>
      <c r="C118" s="69" t="s">
        <v>92</v>
      </c>
      <c r="D118" s="19">
        <v>117</v>
      </c>
      <c r="E118" s="19">
        <v>135</v>
      </c>
      <c r="F118" s="19">
        <v>252</v>
      </c>
      <c r="G118" s="19">
        <v>69</v>
      </c>
      <c r="H118" s="19">
        <v>68</v>
      </c>
      <c r="I118" s="19">
        <v>137</v>
      </c>
      <c r="J118" s="19">
        <v>389</v>
      </c>
    </row>
    <row r="119" spans="2:10" s="17" customFormat="1" ht="12" customHeight="1" x14ac:dyDescent="0.2">
      <c r="B119" s="95"/>
      <c r="C119" s="69" t="s">
        <v>93</v>
      </c>
      <c r="D119" s="19">
        <v>426</v>
      </c>
      <c r="E119" s="19">
        <v>467</v>
      </c>
      <c r="F119" s="19">
        <v>893</v>
      </c>
      <c r="G119" s="19">
        <v>99</v>
      </c>
      <c r="H119" s="19">
        <v>76</v>
      </c>
      <c r="I119" s="19">
        <v>175</v>
      </c>
      <c r="J119" s="19">
        <v>1068</v>
      </c>
    </row>
    <row r="120" spans="2:10" s="17" customFormat="1" ht="12" customHeight="1" x14ac:dyDescent="0.2">
      <c r="B120" s="95"/>
      <c r="C120" s="69" t="s">
        <v>261</v>
      </c>
      <c r="D120" s="19">
        <v>28</v>
      </c>
      <c r="E120" s="19">
        <v>38</v>
      </c>
      <c r="F120" s="19">
        <v>66</v>
      </c>
      <c r="G120" s="19">
        <v>5</v>
      </c>
      <c r="H120" s="19">
        <v>2</v>
      </c>
      <c r="I120" s="19">
        <v>7</v>
      </c>
      <c r="J120" s="19">
        <v>73</v>
      </c>
    </row>
    <row r="121" spans="2:10" s="17" customFormat="1" ht="12" customHeight="1" x14ac:dyDescent="0.2">
      <c r="B121" s="95"/>
      <c r="C121" s="69" t="s">
        <v>94</v>
      </c>
      <c r="D121" s="19">
        <v>427</v>
      </c>
      <c r="E121" s="19">
        <v>514</v>
      </c>
      <c r="F121" s="19">
        <v>941</v>
      </c>
      <c r="G121" s="19">
        <v>362</v>
      </c>
      <c r="H121" s="19">
        <v>309</v>
      </c>
      <c r="I121" s="19">
        <v>671</v>
      </c>
      <c r="J121" s="19">
        <v>1612</v>
      </c>
    </row>
    <row r="122" spans="2:10" s="17" customFormat="1" ht="12" customHeight="1" x14ac:dyDescent="0.2">
      <c r="B122" s="95"/>
      <c r="C122" s="69" t="s">
        <v>262</v>
      </c>
      <c r="D122" s="19">
        <v>364</v>
      </c>
      <c r="E122" s="19">
        <v>374</v>
      </c>
      <c r="F122" s="19">
        <v>738</v>
      </c>
      <c r="G122" s="19">
        <v>50</v>
      </c>
      <c r="H122" s="19">
        <v>39</v>
      </c>
      <c r="I122" s="19">
        <v>89</v>
      </c>
      <c r="J122" s="19">
        <v>827</v>
      </c>
    </row>
    <row r="123" spans="2:10" s="17" customFormat="1" ht="12" customHeight="1" x14ac:dyDescent="0.2">
      <c r="B123" s="95"/>
      <c r="C123" s="69" t="s">
        <v>95</v>
      </c>
      <c r="D123" s="19">
        <v>13669</v>
      </c>
      <c r="E123" s="19">
        <v>17844</v>
      </c>
      <c r="F123" s="19">
        <v>31513</v>
      </c>
      <c r="G123" s="19">
        <v>8937</v>
      </c>
      <c r="H123" s="19">
        <v>8415</v>
      </c>
      <c r="I123" s="19">
        <v>17352</v>
      </c>
      <c r="J123" s="19">
        <v>48865</v>
      </c>
    </row>
    <row r="124" spans="2:10" s="17" customFormat="1" ht="12" customHeight="1" x14ac:dyDescent="0.2">
      <c r="B124" s="95"/>
      <c r="C124" s="69" t="s">
        <v>96</v>
      </c>
      <c r="D124" s="19">
        <v>501</v>
      </c>
      <c r="E124" s="19">
        <v>630</v>
      </c>
      <c r="F124" s="19">
        <v>1131</v>
      </c>
      <c r="G124" s="19">
        <v>169</v>
      </c>
      <c r="H124" s="19">
        <v>112</v>
      </c>
      <c r="I124" s="19">
        <v>281</v>
      </c>
      <c r="J124" s="19">
        <v>1412</v>
      </c>
    </row>
    <row r="125" spans="2:10" s="17" customFormat="1" ht="12" customHeight="1" x14ac:dyDescent="0.2">
      <c r="B125" s="95"/>
      <c r="C125" s="69" t="s">
        <v>97</v>
      </c>
      <c r="D125" s="19">
        <v>462</v>
      </c>
      <c r="E125" s="19">
        <v>481</v>
      </c>
      <c r="F125" s="19">
        <v>943</v>
      </c>
      <c r="G125" s="19">
        <v>114</v>
      </c>
      <c r="H125" s="19">
        <v>77</v>
      </c>
      <c r="I125" s="19">
        <v>191</v>
      </c>
      <c r="J125" s="19">
        <v>1134</v>
      </c>
    </row>
    <row r="126" spans="2:10" s="17" customFormat="1" ht="12" customHeight="1" x14ac:dyDescent="0.2">
      <c r="B126" s="95"/>
      <c r="C126" s="69" t="s">
        <v>98</v>
      </c>
      <c r="D126" s="19">
        <v>210</v>
      </c>
      <c r="E126" s="19">
        <v>220</v>
      </c>
      <c r="F126" s="19">
        <v>430</v>
      </c>
      <c r="G126" s="19">
        <v>66</v>
      </c>
      <c r="H126" s="19">
        <v>70</v>
      </c>
      <c r="I126" s="19">
        <v>136</v>
      </c>
      <c r="J126" s="19">
        <v>566</v>
      </c>
    </row>
    <row r="127" spans="2:10" s="17" customFormat="1" ht="12" customHeight="1" x14ac:dyDescent="0.2">
      <c r="B127" s="95"/>
      <c r="C127" s="69" t="s">
        <v>99</v>
      </c>
      <c r="D127" s="19">
        <v>1553</v>
      </c>
      <c r="E127" s="19">
        <v>2047</v>
      </c>
      <c r="F127" s="19">
        <v>3600</v>
      </c>
      <c r="G127" s="19">
        <v>1115</v>
      </c>
      <c r="H127" s="19">
        <v>1035</v>
      </c>
      <c r="I127" s="19">
        <v>2150</v>
      </c>
      <c r="J127" s="19">
        <v>5750</v>
      </c>
    </row>
    <row r="128" spans="2:10" s="17" customFormat="1" ht="12" customHeight="1" x14ac:dyDescent="0.2">
      <c r="B128" s="95"/>
      <c r="C128" s="69" t="s">
        <v>100</v>
      </c>
      <c r="D128" s="19">
        <v>416</v>
      </c>
      <c r="E128" s="19">
        <v>480</v>
      </c>
      <c r="F128" s="19">
        <v>896</v>
      </c>
      <c r="G128" s="19">
        <v>163</v>
      </c>
      <c r="H128" s="19">
        <v>113</v>
      </c>
      <c r="I128" s="19">
        <v>276</v>
      </c>
      <c r="J128" s="19">
        <v>1172</v>
      </c>
    </row>
    <row r="129" spans="2:10" s="17" customFormat="1" ht="12" customHeight="1" x14ac:dyDescent="0.2">
      <c r="B129" s="95"/>
      <c r="C129" s="69" t="s">
        <v>101</v>
      </c>
      <c r="D129" s="19">
        <v>497</v>
      </c>
      <c r="E129" s="19">
        <v>612</v>
      </c>
      <c r="F129" s="19">
        <v>1109</v>
      </c>
      <c r="G129" s="19">
        <v>302</v>
      </c>
      <c r="H129" s="19">
        <v>260</v>
      </c>
      <c r="I129" s="19">
        <v>562</v>
      </c>
      <c r="J129" s="19">
        <v>1671</v>
      </c>
    </row>
    <row r="130" spans="2:10" s="17" customFormat="1" ht="12" customHeight="1" x14ac:dyDescent="0.2">
      <c r="B130" s="95"/>
      <c r="C130" s="69" t="s">
        <v>102</v>
      </c>
      <c r="D130" s="19">
        <v>413</v>
      </c>
      <c r="E130" s="19">
        <v>432</v>
      </c>
      <c r="F130" s="19">
        <v>845</v>
      </c>
      <c r="G130" s="19">
        <v>68</v>
      </c>
      <c r="H130" s="19">
        <v>59</v>
      </c>
      <c r="I130" s="19">
        <v>127</v>
      </c>
      <c r="J130" s="19">
        <v>972</v>
      </c>
    </row>
    <row r="131" spans="2:10" s="17" customFormat="1" ht="12" customHeight="1" x14ac:dyDescent="0.2">
      <c r="B131" s="95"/>
      <c r="C131" s="69" t="s">
        <v>103</v>
      </c>
      <c r="D131" s="19">
        <v>110</v>
      </c>
      <c r="E131" s="19">
        <v>122</v>
      </c>
      <c r="F131" s="19">
        <v>232</v>
      </c>
      <c r="G131" s="19">
        <v>18</v>
      </c>
      <c r="H131" s="19">
        <v>10</v>
      </c>
      <c r="I131" s="19">
        <v>28</v>
      </c>
      <c r="J131" s="19">
        <v>260</v>
      </c>
    </row>
    <row r="132" spans="2:10" s="17" customFormat="1" ht="12" customHeight="1" x14ac:dyDescent="0.2">
      <c r="B132" s="95"/>
      <c r="C132" s="69" t="s">
        <v>104</v>
      </c>
      <c r="D132" s="19">
        <v>343</v>
      </c>
      <c r="E132" s="19">
        <v>355</v>
      </c>
      <c r="F132" s="19">
        <v>698</v>
      </c>
      <c r="G132" s="19">
        <v>66</v>
      </c>
      <c r="H132" s="19">
        <v>54</v>
      </c>
      <c r="I132" s="19">
        <v>120</v>
      </c>
      <c r="J132" s="19">
        <v>818</v>
      </c>
    </row>
    <row r="133" spans="2:10" s="17" customFormat="1" ht="12" customHeight="1" x14ac:dyDescent="0.2">
      <c r="B133" s="95"/>
      <c r="C133" s="69" t="s">
        <v>105</v>
      </c>
      <c r="D133" s="19">
        <v>226</v>
      </c>
      <c r="E133" s="19">
        <v>303</v>
      </c>
      <c r="F133" s="19">
        <v>529</v>
      </c>
      <c r="G133" s="19">
        <v>104</v>
      </c>
      <c r="H133" s="19">
        <v>93</v>
      </c>
      <c r="I133" s="19">
        <v>197</v>
      </c>
      <c r="J133" s="19">
        <v>726</v>
      </c>
    </row>
    <row r="134" spans="2:10" s="17" customFormat="1" ht="12" customHeight="1" x14ac:dyDescent="0.2">
      <c r="B134" s="95"/>
      <c r="C134" s="69" t="s">
        <v>292</v>
      </c>
      <c r="D134" s="19">
        <v>56</v>
      </c>
      <c r="E134" s="19">
        <v>77</v>
      </c>
      <c r="F134" s="19">
        <v>133</v>
      </c>
      <c r="G134" s="19">
        <v>3</v>
      </c>
      <c r="H134" s="19">
        <v>5</v>
      </c>
      <c r="I134" s="19">
        <v>8</v>
      </c>
      <c r="J134" s="19">
        <v>141</v>
      </c>
    </row>
    <row r="135" spans="2:10" s="17" customFormat="1" ht="12" customHeight="1" x14ac:dyDescent="0.2">
      <c r="B135" s="95"/>
      <c r="C135" s="69" t="s">
        <v>106</v>
      </c>
      <c r="D135" s="19">
        <v>278</v>
      </c>
      <c r="E135" s="19">
        <v>368</v>
      </c>
      <c r="F135" s="19">
        <v>646</v>
      </c>
      <c r="G135" s="19">
        <v>87</v>
      </c>
      <c r="H135" s="19">
        <v>61</v>
      </c>
      <c r="I135" s="19">
        <v>148</v>
      </c>
      <c r="J135" s="19">
        <v>794</v>
      </c>
    </row>
    <row r="136" spans="2:10" s="17" customFormat="1" ht="12" customHeight="1" x14ac:dyDescent="0.2">
      <c r="B136" s="95"/>
      <c r="C136" s="69" t="s">
        <v>107</v>
      </c>
      <c r="D136" s="19">
        <v>141</v>
      </c>
      <c r="E136" s="19">
        <v>154</v>
      </c>
      <c r="F136" s="19">
        <v>295</v>
      </c>
      <c r="G136" s="19">
        <v>33</v>
      </c>
      <c r="H136" s="19">
        <v>25</v>
      </c>
      <c r="I136" s="19">
        <v>58</v>
      </c>
      <c r="J136" s="19">
        <v>353</v>
      </c>
    </row>
    <row r="137" spans="2:10" s="17" customFormat="1" ht="12" customHeight="1" x14ac:dyDescent="0.2">
      <c r="B137" s="95"/>
      <c r="C137" s="69" t="s">
        <v>108</v>
      </c>
      <c r="D137" s="19">
        <v>317</v>
      </c>
      <c r="E137" s="19">
        <v>414</v>
      </c>
      <c r="F137" s="19">
        <v>731</v>
      </c>
      <c r="G137" s="19">
        <v>46</v>
      </c>
      <c r="H137" s="19">
        <v>24</v>
      </c>
      <c r="I137" s="19">
        <v>70</v>
      </c>
      <c r="J137" s="19">
        <v>801</v>
      </c>
    </row>
    <row r="138" spans="2:10" s="17" customFormat="1" ht="12" customHeight="1" x14ac:dyDescent="0.2">
      <c r="B138" s="95"/>
      <c r="C138" s="69" t="s">
        <v>109</v>
      </c>
      <c r="D138" s="19">
        <v>519</v>
      </c>
      <c r="E138" s="19">
        <v>565</v>
      </c>
      <c r="F138" s="19">
        <v>1084</v>
      </c>
      <c r="G138" s="19">
        <v>76</v>
      </c>
      <c r="H138" s="19">
        <v>79</v>
      </c>
      <c r="I138" s="19">
        <v>155</v>
      </c>
      <c r="J138" s="19">
        <v>1239</v>
      </c>
    </row>
    <row r="139" spans="2:10" s="17" customFormat="1" ht="12" customHeight="1" x14ac:dyDescent="0.2">
      <c r="B139" s="95"/>
      <c r="C139" s="69" t="s">
        <v>110</v>
      </c>
      <c r="D139" s="19">
        <v>782</v>
      </c>
      <c r="E139" s="19">
        <v>1005</v>
      </c>
      <c r="F139" s="19">
        <v>1787</v>
      </c>
      <c r="G139" s="19">
        <v>952</v>
      </c>
      <c r="H139" s="19">
        <v>790</v>
      </c>
      <c r="I139" s="19">
        <v>1742</v>
      </c>
      <c r="J139" s="19">
        <v>3529</v>
      </c>
    </row>
    <row r="140" spans="2:10" s="17" customFormat="1" ht="12" customHeight="1" x14ac:dyDescent="0.2">
      <c r="B140" s="95"/>
      <c r="C140" s="69" t="s">
        <v>111</v>
      </c>
      <c r="D140" s="19">
        <v>676</v>
      </c>
      <c r="E140" s="19">
        <v>751</v>
      </c>
      <c r="F140" s="19">
        <v>1427</v>
      </c>
      <c r="G140" s="19">
        <v>95</v>
      </c>
      <c r="H140" s="19">
        <v>88</v>
      </c>
      <c r="I140" s="19">
        <v>183</v>
      </c>
      <c r="J140" s="19">
        <v>1610</v>
      </c>
    </row>
    <row r="141" spans="2:10" s="17" customFormat="1" ht="12" customHeight="1" x14ac:dyDescent="0.2">
      <c r="B141" s="95"/>
      <c r="C141" s="69" t="s">
        <v>112</v>
      </c>
      <c r="D141" s="19">
        <v>248</v>
      </c>
      <c r="E141" s="19">
        <v>335</v>
      </c>
      <c r="F141" s="19">
        <v>583</v>
      </c>
      <c r="G141" s="19">
        <v>107</v>
      </c>
      <c r="H141" s="19">
        <v>95</v>
      </c>
      <c r="I141" s="19">
        <v>202</v>
      </c>
      <c r="J141" s="19">
        <v>785</v>
      </c>
    </row>
    <row r="142" spans="2:10" s="17" customFormat="1" ht="12" customHeight="1" x14ac:dyDescent="0.2">
      <c r="B142" s="95"/>
      <c r="C142" s="69" t="s">
        <v>113</v>
      </c>
      <c r="D142" s="19">
        <v>550</v>
      </c>
      <c r="E142" s="19">
        <v>607</v>
      </c>
      <c r="F142" s="19">
        <v>1157</v>
      </c>
      <c r="G142" s="19">
        <v>173</v>
      </c>
      <c r="H142" s="19">
        <v>147</v>
      </c>
      <c r="I142" s="19">
        <v>320</v>
      </c>
      <c r="J142" s="19">
        <v>1477</v>
      </c>
    </row>
    <row r="143" spans="2:10" s="17" customFormat="1" ht="12" customHeight="1" x14ac:dyDescent="0.2">
      <c r="B143" s="95"/>
      <c r="C143" s="69" t="s">
        <v>114</v>
      </c>
      <c r="D143" s="19">
        <v>429</v>
      </c>
      <c r="E143" s="19">
        <v>528</v>
      </c>
      <c r="F143" s="19">
        <v>957</v>
      </c>
      <c r="G143" s="19">
        <v>127</v>
      </c>
      <c r="H143" s="19">
        <v>92</v>
      </c>
      <c r="I143" s="19">
        <v>219</v>
      </c>
      <c r="J143" s="19">
        <v>1176</v>
      </c>
    </row>
    <row r="144" spans="2:10" s="17" customFormat="1" ht="12" customHeight="1" x14ac:dyDescent="0.2">
      <c r="B144" s="95"/>
      <c r="C144" s="69" t="s">
        <v>115</v>
      </c>
      <c r="D144" s="19">
        <v>567</v>
      </c>
      <c r="E144" s="19">
        <v>596</v>
      </c>
      <c r="F144" s="19">
        <v>1163</v>
      </c>
      <c r="G144" s="19">
        <v>160</v>
      </c>
      <c r="H144" s="19">
        <v>139</v>
      </c>
      <c r="I144" s="19">
        <v>299</v>
      </c>
      <c r="J144" s="19">
        <v>1462</v>
      </c>
    </row>
    <row r="145" spans="1:10" s="17" customFormat="1" ht="12" customHeight="1" x14ac:dyDescent="0.2">
      <c r="B145" s="95"/>
      <c r="C145" s="69" t="s">
        <v>116</v>
      </c>
      <c r="D145" s="19">
        <v>292</v>
      </c>
      <c r="E145" s="19">
        <v>318</v>
      </c>
      <c r="F145" s="19">
        <v>610</v>
      </c>
      <c r="G145" s="19">
        <v>60</v>
      </c>
      <c r="H145" s="19">
        <v>37</v>
      </c>
      <c r="I145" s="19">
        <v>97</v>
      </c>
      <c r="J145" s="19">
        <v>707</v>
      </c>
    </row>
    <row r="146" spans="1:10" s="17" customFormat="1" ht="12" customHeight="1" x14ac:dyDescent="0.2">
      <c r="B146" s="95"/>
      <c r="C146" s="69" t="s">
        <v>117</v>
      </c>
      <c r="D146" s="19">
        <v>700</v>
      </c>
      <c r="E146" s="19">
        <v>813</v>
      </c>
      <c r="F146" s="19">
        <v>1513</v>
      </c>
      <c r="G146" s="19">
        <v>298</v>
      </c>
      <c r="H146" s="19">
        <v>254</v>
      </c>
      <c r="I146" s="19">
        <v>552</v>
      </c>
      <c r="J146" s="19">
        <v>2065</v>
      </c>
    </row>
    <row r="147" spans="1:10" s="17" customFormat="1" ht="12" customHeight="1" x14ac:dyDescent="0.2">
      <c r="B147" s="95"/>
      <c r="C147" s="69" t="s">
        <v>118</v>
      </c>
      <c r="D147" s="19">
        <v>238</v>
      </c>
      <c r="E147" s="19">
        <v>290</v>
      </c>
      <c r="F147" s="19">
        <v>528</v>
      </c>
      <c r="G147" s="19">
        <v>55</v>
      </c>
      <c r="H147" s="19">
        <v>40</v>
      </c>
      <c r="I147" s="19">
        <v>95</v>
      </c>
      <c r="J147" s="19">
        <v>623</v>
      </c>
    </row>
    <row r="148" spans="1:10" s="17" customFormat="1" ht="12" customHeight="1" x14ac:dyDescent="0.2">
      <c r="B148" s="95"/>
      <c r="C148" s="69" t="s">
        <v>119</v>
      </c>
      <c r="D148" s="19">
        <v>187</v>
      </c>
      <c r="E148" s="19">
        <v>190</v>
      </c>
      <c r="F148" s="19">
        <v>377</v>
      </c>
      <c r="G148" s="19">
        <v>59</v>
      </c>
      <c r="H148" s="19">
        <v>31</v>
      </c>
      <c r="I148" s="19">
        <v>90</v>
      </c>
      <c r="J148" s="19">
        <v>467</v>
      </c>
    </row>
    <row r="149" spans="1:10" s="17" customFormat="1" ht="12" customHeight="1" x14ac:dyDescent="0.2">
      <c r="B149" s="95"/>
      <c r="C149" s="69" t="s">
        <v>120</v>
      </c>
      <c r="D149" s="19">
        <v>754</v>
      </c>
      <c r="E149" s="19">
        <v>815</v>
      </c>
      <c r="F149" s="19">
        <v>1569</v>
      </c>
      <c r="G149" s="19">
        <v>79</v>
      </c>
      <c r="H149" s="19">
        <v>63</v>
      </c>
      <c r="I149" s="19">
        <v>142</v>
      </c>
      <c r="J149" s="19">
        <v>1711</v>
      </c>
    </row>
    <row r="150" spans="1:10" s="17" customFormat="1" ht="12" customHeight="1" x14ac:dyDescent="0.2">
      <c r="B150" s="95"/>
      <c r="C150" s="69" t="s">
        <v>121</v>
      </c>
      <c r="D150" s="19">
        <v>518</v>
      </c>
      <c r="E150" s="19">
        <v>656</v>
      </c>
      <c r="F150" s="19">
        <v>1174</v>
      </c>
      <c r="G150" s="19">
        <v>205</v>
      </c>
      <c r="H150" s="19">
        <v>213</v>
      </c>
      <c r="I150" s="19">
        <v>418</v>
      </c>
      <c r="J150" s="19">
        <v>1592</v>
      </c>
    </row>
    <row r="151" spans="1:10" s="17" customFormat="1" ht="12" customHeight="1" x14ac:dyDescent="0.2">
      <c r="B151" s="95"/>
      <c r="C151" s="69" t="s">
        <v>122</v>
      </c>
      <c r="D151" s="19">
        <v>952</v>
      </c>
      <c r="E151" s="19">
        <v>1154</v>
      </c>
      <c r="F151" s="19">
        <v>2106</v>
      </c>
      <c r="G151" s="19">
        <v>454</v>
      </c>
      <c r="H151" s="19">
        <v>374</v>
      </c>
      <c r="I151" s="19">
        <v>828</v>
      </c>
      <c r="J151" s="19">
        <v>2934</v>
      </c>
    </row>
    <row r="152" spans="1:10" s="17" customFormat="1" ht="12" customHeight="1" x14ac:dyDescent="0.2">
      <c r="B152" s="95"/>
      <c r="C152" s="69" t="s">
        <v>123</v>
      </c>
      <c r="D152" s="19">
        <v>257</v>
      </c>
      <c r="E152" s="19">
        <v>295</v>
      </c>
      <c r="F152" s="19">
        <v>552</v>
      </c>
      <c r="G152" s="19">
        <v>25</v>
      </c>
      <c r="H152" s="19">
        <v>19</v>
      </c>
      <c r="I152" s="19">
        <v>44</v>
      </c>
      <c r="J152" s="19">
        <v>596</v>
      </c>
    </row>
    <row r="153" spans="1:10" s="17" customFormat="1" ht="12" customHeight="1" x14ac:dyDescent="0.2">
      <c r="B153" s="95"/>
      <c r="C153" s="69" t="s">
        <v>124</v>
      </c>
      <c r="D153" s="19">
        <v>189</v>
      </c>
      <c r="E153" s="19">
        <v>198</v>
      </c>
      <c r="F153" s="19">
        <v>387</v>
      </c>
      <c r="G153" s="19">
        <v>22</v>
      </c>
      <c r="H153" s="19">
        <v>26</v>
      </c>
      <c r="I153" s="19">
        <v>48</v>
      </c>
      <c r="J153" s="19">
        <v>435</v>
      </c>
    </row>
    <row r="154" spans="1:10" s="17" customFormat="1" ht="12" customHeight="1" x14ac:dyDescent="0.2">
      <c r="B154" s="95"/>
      <c r="C154" s="69" t="s">
        <v>125</v>
      </c>
      <c r="D154" s="19">
        <v>621</v>
      </c>
      <c r="E154" s="19">
        <v>717</v>
      </c>
      <c r="F154" s="19">
        <v>1338</v>
      </c>
      <c r="G154" s="19">
        <v>246</v>
      </c>
      <c r="H154" s="19">
        <v>202</v>
      </c>
      <c r="I154" s="19">
        <v>448</v>
      </c>
      <c r="J154" s="19">
        <v>1786</v>
      </c>
    </row>
    <row r="155" spans="1:10" s="17" customFormat="1" ht="12" customHeight="1" x14ac:dyDescent="0.2">
      <c r="B155" s="95"/>
      <c r="C155" s="69" t="s">
        <v>293</v>
      </c>
      <c r="D155" s="19">
        <v>100</v>
      </c>
      <c r="E155" s="19">
        <v>107</v>
      </c>
      <c r="F155" s="19">
        <v>207</v>
      </c>
      <c r="G155" s="19">
        <v>4</v>
      </c>
      <c r="H155" s="19">
        <v>3</v>
      </c>
      <c r="I155" s="19">
        <v>7</v>
      </c>
      <c r="J155" s="19">
        <v>214</v>
      </c>
    </row>
    <row r="156" spans="1:10" s="17" customFormat="1" ht="12" customHeight="1" x14ac:dyDescent="0.2">
      <c r="B156" s="95"/>
      <c r="C156" s="69" t="s">
        <v>126</v>
      </c>
      <c r="D156" s="19">
        <v>106</v>
      </c>
      <c r="E156" s="19">
        <v>108</v>
      </c>
      <c r="F156" s="19">
        <v>214</v>
      </c>
      <c r="G156" s="19">
        <v>42</v>
      </c>
      <c r="H156" s="19">
        <v>37</v>
      </c>
      <c r="I156" s="19">
        <v>79</v>
      </c>
      <c r="J156" s="19">
        <v>293</v>
      </c>
    </row>
    <row r="157" spans="1:10" s="17" customFormat="1" ht="12" customHeight="1" x14ac:dyDescent="0.2">
      <c r="B157" s="95"/>
      <c r="C157" s="95" t="s">
        <v>263</v>
      </c>
      <c r="D157" s="106">
        <v>231</v>
      </c>
      <c r="E157" s="106">
        <v>259</v>
      </c>
      <c r="F157" s="106">
        <v>490</v>
      </c>
      <c r="G157" s="106">
        <v>24</v>
      </c>
      <c r="H157" s="106">
        <v>16</v>
      </c>
      <c r="I157" s="106">
        <v>40</v>
      </c>
      <c r="J157" s="106">
        <v>530</v>
      </c>
    </row>
    <row r="158" spans="1:10" s="17" customFormat="1" ht="12" customHeight="1" x14ac:dyDescent="0.2">
      <c r="A158" s="365"/>
      <c r="B158" s="365"/>
      <c r="C158" s="365"/>
      <c r="D158" s="365"/>
      <c r="E158" s="365"/>
      <c r="F158" s="365"/>
      <c r="G158" s="365"/>
      <c r="H158" s="365"/>
      <c r="I158" s="365"/>
      <c r="J158" s="365"/>
    </row>
    <row r="159" spans="1:10" s="17" customFormat="1" ht="12" customHeight="1" x14ac:dyDescent="0.2">
      <c r="A159" s="326" t="s">
        <v>127</v>
      </c>
      <c r="B159" s="326"/>
      <c r="C159" s="326"/>
      <c r="D159" s="14">
        <f t="shared" ref="D159:J159" si="44">SUM(D160:D199)</f>
        <v>20639</v>
      </c>
      <c r="E159" s="14">
        <f t="shared" si="44"/>
        <v>24903</v>
      </c>
      <c r="F159" s="14">
        <f t="shared" si="44"/>
        <v>45542</v>
      </c>
      <c r="G159" s="14">
        <f t="shared" si="44"/>
        <v>7373</v>
      </c>
      <c r="H159" s="14">
        <f t="shared" si="44"/>
        <v>6639</v>
      </c>
      <c r="I159" s="14">
        <f t="shared" si="44"/>
        <v>14012</v>
      </c>
      <c r="J159" s="14">
        <f t="shared" si="44"/>
        <v>59554</v>
      </c>
    </row>
    <row r="160" spans="1:10" s="17" customFormat="1" ht="12" customHeight="1" x14ac:dyDescent="0.2">
      <c r="B160" s="95"/>
      <c r="C160" s="94" t="s">
        <v>128</v>
      </c>
      <c r="D160" s="29">
        <v>1675</v>
      </c>
      <c r="E160" s="29">
        <v>2135</v>
      </c>
      <c r="F160" s="29">
        <v>3810</v>
      </c>
      <c r="G160" s="29">
        <v>749</v>
      </c>
      <c r="H160" s="29">
        <v>726</v>
      </c>
      <c r="I160" s="29">
        <v>1475</v>
      </c>
      <c r="J160" s="29">
        <v>5285</v>
      </c>
    </row>
    <row r="161" spans="2:10" s="17" customFormat="1" ht="12" customHeight="1" x14ac:dyDescent="0.2">
      <c r="B161" s="95"/>
      <c r="C161" s="69" t="s">
        <v>251</v>
      </c>
      <c r="D161" s="19">
        <v>56</v>
      </c>
      <c r="E161" s="19">
        <v>60</v>
      </c>
      <c r="F161" s="19">
        <v>116</v>
      </c>
      <c r="G161" s="19">
        <v>6</v>
      </c>
      <c r="H161" s="19">
        <v>4</v>
      </c>
      <c r="I161" s="19">
        <v>10</v>
      </c>
      <c r="J161" s="19">
        <v>126</v>
      </c>
    </row>
    <row r="162" spans="2:10" s="17" customFormat="1" ht="12" customHeight="1" x14ac:dyDescent="0.2">
      <c r="B162" s="95"/>
      <c r="C162" s="69" t="s">
        <v>129</v>
      </c>
      <c r="D162" s="19">
        <v>94</v>
      </c>
      <c r="E162" s="19">
        <v>101</v>
      </c>
      <c r="F162" s="19">
        <v>195</v>
      </c>
      <c r="G162" s="19">
        <v>8</v>
      </c>
      <c r="H162" s="19">
        <v>7</v>
      </c>
      <c r="I162" s="19">
        <v>15</v>
      </c>
      <c r="J162" s="19">
        <v>210</v>
      </c>
    </row>
    <row r="163" spans="2:10" s="17" customFormat="1" ht="12" customHeight="1" x14ac:dyDescent="0.2">
      <c r="B163" s="95"/>
      <c r="C163" s="69" t="s">
        <v>130</v>
      </c>
      <c r="D163" s="19">
        <v>211</v>
      </c>
      <c r="E163" s="19">
        <v>233</v>
      </c>
      <c r="F163" s="19">
        <v>444</v>
      </c>
      <c r="G163" s="19">
        <v>43</v>
      </c>
      <c r="H163" s="19">
        <v>49</v>
      </c>
      <c r="I163" s="19">
        <v>92</v>
      </c>
      <c r="J163" s="19">
        <v>536</v>
      </c>
    </row>
    <row r="164" spans="2:10" s="17" customFormat="1" ht="12" customHeight="1" x14ac:dyDescent="0.2">
      <c r="B164" s="95"/>
      <c r="C164" s="69" t="s">
        <v>131</v>
      </c>
      <c r="D164" s="19">
        <v>715</v>
      </c>
      <c r="E164" s="19">
        <v>832</v>
      </c>
      <c r="F164" s="19">
        <v>1547</v>
      </c>
      <c r="G164" s="19">
        <v>171</v>
      </c>
      <c r="H164" s="19">
        <v>159</v>
      </c>
      <c r="I164" s="19">
        <v>330</v>
      </c>
      <c r="J164" s="19">
        <v>1877</v>
      </c>
    </row>
    <row r="165" spans="2:10" s="17" customFormat="1" ht="12" customHeight="1" x14ac:dyDescent="0.2">
      <c r="B165" s="95"/>
      <c r="C165" s="69" t="s">
        <v>132</v>
      </c>
      <c r="D165" s="19">
        <v>48</v>
      </c>
      <c r="E165" s="19">
        <v>61</v>
      </c>
      <c r="F165" s="19">
        <v>109</v>
      </c>
      <c r="G165" s="19">
        <v>9</v>
      </c>
      <c r="H165" s="19">
        <v>6</v>
      </c>
      <c r="I165" s="19">
        <v>15</v>
      </c>
      <c r="J165" s="19">
        <v>124</v>
      </c>
    </row>
    <row r="166" spans="2:10" s="17" customFormat="1" ht="12" customHeight="1" x14ac:dyDescent="0.2">
      <c r="B166" s="95"/>
      <c r="C166" s="69" t="s">
        <v>133</v>
      </c>
      <c r="D166" s="19">
        <v>302</v>
      </c>
      <c r="E166" s="19">
        <v>333</v>
      </c>
      <c r="F166" s="19">
        <v>635</v>
      </c>
      <c r="G166" s="19">
        <v>26</v>
      </c>
      <c r="H166" s="19">
        <v>27</v>
      </c>
      <c r="I166" s="19">
        <v>53</v>
      </c>
      <c r="J166" s="19">
        <v>688</v>
      </c>
    </row>
    <row r="167" spans="2:10" s="17" customFormat="1" ht="12" customHeight="1" x14ac:dyDescent="0.2">
      <c r="B167" s="95"/>
      <c r="C167" s="69" t="s">
        <v>135</v>
      </c>
      <c r="D167" s="19">
        <v>272</v>
      </c>
      <c r="E167" s="19">
        <v>323</v>
      </c>
      <c r="F167" s="19">
        <v>595</v>
      </c>
      <c r="G167" s="19">
        <v>85</v>
      </c>
      <c r="H167" s="19">
        <v>70</v>
      </c>
      <c r="I167" s="19">
        <v>155</v>
      </c>
      <c r="J167" s="19">
        <v>750</v>
      </c>
    </row>
    <row r="168" spans="2:10" s="17" customFormat="1" ht="12" customHeight="1" x14ac:dyDescent="0.2">
      <c r="B168" s="95"/>
      <c r="C168" s="69" t="s">
        <v>136</v>
      </c>
      <c r="D168" s="19">
        <v>9</v>
      </c>
      <c r="E168" s="19">
        <v>8</v>
      </c>
      <c r="F168" s="19">
        <v>17</v>
      </c>
      <c r="G168" s="19">
        <v>0</v>
      </c>
      <c r="H168" s="19">
        <v>0</v>
      </c>
      <c r="I168" s="19">
        <v>0</v>
      </c>
      <c r="J168" s="19">
        <v>17</v>
      </c>
    </row>
    <row r="169" spans="2:10" s="17" customFormat="1" ht="12" customHeight="1" x14ac:dyDescent="0.2">
      <c r="B169" s="95"/>
      <c r="C169" s="69" t="s">
        <v>264</v>
      </c>
      <c r="D169" s="19">
        <v>542</v>
      </c>
      <c r="E169" s="19">
        <v>589</v>
      </c>
      <c r="F169" s="19">
        <v>1131</v>
      </c>
      <c r="G169" s="19">
        <v>78</v>
      </c>
      <c r="H169" s="19">
        <v>49</v>
      </c>
      <c r="I169" s="19">
        <v>127</v>
      </c>
      <c r="J169" s="19">
        <v>1258</v>
      </c>
    </row>
    <row r="170" spans="2:10" s="17" customFormat="1" ht="12" customHeight="1" x14ac:dyDescent="0.2">
      <c r="B170" s="95"/>
      <c r="C170" s="69" t="s">
        <v>138</v>
      </c>
      <c r="D170" s="19">
        <v>56</v>
      </c>
      <c r="E170" s="19">
        <v>47</v>
      </c>
      <c r="F170" s="19">
        <v>103</v>
      </c>
      <c r="G170" s="19">
        <v>1</v>
      </c>
      <c r="H170" s="19">
        <v>0</v>
      </c>
      <c r="I170" s="19">
        <v>1</v>
      </c>
      <c r="J170" s="19">
        <v>104</v>
      </c>
    </row>
    <row r="171" spans="2:10" s="17" customFormat="1" ht="12" customHeight="1" x14ac:dyDescent="0.2">
      <c r="B171" s="95"/>
      <c r="C171" s="69" t="s">
        <v>139</v>
      </c>
      <c r="D171" s="19">
        <v>115</v>
      </c>
      <c r="E171" s="19">
        <v>130</v>
      </c>
      <c r="F171" s="19">
        <v>245</v>
      </c>
      <c r="G171" s="19">
        <v>23</v>
      </c>
      <c r="H171" s="19">
        <v>17</v>
      </c>
      <c r="I171" s="19">
        <v>40</v>
      </c>
      <c r="J171" s="19">
        <v>285</v>
      </c>
    </row>
    <row r="172" spans="2:10" s="17" customFormat="1" ht="12" customHeight="1" x14ac:dyDescent="0.2">
      <c r="B172" s="95"/>
      <c r="C172" s="69" t="s">
        <v>265</v>
      </c>
      <c r="D172" s="19">
        <v>464</v>
      </c>
      <c r="E172" s="19">
        <v>554</v>
      </c>
      <c r="F172" s="19">
        <v>1018</v>
      </c>
      <c r="G172" s="19">
        <v>93</v>
      </c>
      <c r="H172" s="19">
        <v>81</v>
      </c>
      <c r="I172" s="19">
        <v>174</v>
      </c>
      <c r="J172" s="19">
        <v>1192</v>
      </c>
    </row>
    <row r="173" spans="2:10" s="17" customFormat="1" ht="12" customHeight="1" x14ac:dyDescent="0.2">
      <c r="B173" s="95"/>
      <c r="C173" s="69" t="s">
        <v>140</v>
      </c>
      <c r="D173" s="19">
        <v>1613</v>
      </c>
      <c r="E173" s="19">
        <v>1796</v>
      </c>
      <c r="F173" s="19">
        <v>3409</v>
      </c>
      <c r="G173" s="19">
        <v>407</v>
      </c>
      <c r="H173" s="19">
        <v>333</v>
      </c>
      <c r="I173" s="19">
        <v>740</v>
      </c>
      <c r="J173" s="19">
        <v>4149</v>
      </c>
    </row>
    <row r="174" spans="2:10" s="17" customFormat="1" ht="12" customHeight="1" x14ac:dyDescent="0.2">
      <c r="B174" s="95"/>
      <c r="C174" s="69" t="s">
        <v>141</v>
      </c>
      <c r="D174" s="19">
        <v>15</v>
      </c>
      <c r="E174" s="19">
        <v>19</v>
      </c>
      <c r="F174" s="19">
        <v>34</v>
      </c>
      <c r="G174" s="19">
        <v>0</v>
      </c>
      <c r="H174" s="19">
        <v>1</v>
      </c>
      <c r="I174" s="19">
        <v>1</v>
      </c>
      <c r="J174" s="19">
        <v>35</v>
      </c>
    </row>
    <row r="175" spans="2:10" s="17" customFormat="1" ht="12" customHeight="1" x14ac:dyDescent="0.2">
      <c r="B175" s="95"/>
      <c r="C175" s="69" t="s">
        <v>142</v>
      </c>
      <c r="D175" s="19">
        <v>22</v>
      </c>
      <c r="E175" s="19">
        <v>16</v>
      </c>
      <c r="F175" s="19">
        <v>38</v>
      </c>
      <c r="G175" s="19">
        <v>0</v>
      </c>
      <c r="H175" s="19">
        <v>0</v>
      </c>
      <c r="I175" s="19">
        <v>0</v>
      </c>
      <c r="J175" s="19">
        <v>38</v>
      </c>
    </row>
    <row r="176" spans="2:10" s="17" customFormat="1" ht="12" customHeight="1" x14ac:dyDescent="0.2">
      <c r="B176" s="95"/>
      <c r="C176" s="69" t="s">
        <v>252</v>
      </c>
      <c r="D176" s="19">
        <v>366</v>
      </c>
      <c r="E176" s="19">
        <v>459</v>
      </c>
      <c r="F176" s="19">
        <v>825</v>
      </c>
      <c r="G176" s="19">
        <v>32</v>
      </c>
      <c r="H176" s="19">
        <v>38</v>
      </c>
      <c r="I176" s="19">
        <v>70</v>
      </c>
      <c r="J176" s="19">
        <v>895</v>
      </c>
    </row>
    <row r="177" spans="2:10" s="17" customFormat="1" ht="12" customHeight="1" x14ac:dyDescent="0.2">
      <c r="B177" s="95"/>
      <c r="C177" s="69" t="s">
        <v>143</v>
      </c>
      <c r="D177" s="19">
        <v>142</v>
      </c>
      <c r="E177" s="19">
        <v>163</v>
      </c>
      <c r="F177" s="19">
        <v>305</v>
      </c>
      <c r="G177" s="19">
        <v>23</v>
      </c>
      <c r="H177" s="19">
        <v>13</v>
      </c>
      <c r="I177" s="19">
        <v>36</v>
      </c>
      <c r="J177" s="19">
        <v>341</v>
      </c>
    </row>
    <row r="178" spans="2:10" s="17" customFormat="1" ht="12" customHeight="1" x14ac:dyDescent="0.2">
      <c r="B178" s="95"/>
      <c r="C178" s="69" t="s">
        <v>144</v>
      </c>
      <c r="D178" s="19">
        <v>422</v>
      </c>
      <c r="E178" s="19">
        <v>465</v>
      </c>
      <c r="F178" s="19">
        <v>887</v>
      </c>
      <c r="G178" s="19">
        <v>158</v>
      </c>
      <c r="H178" s="19">
        <v>116</v>
      </c>
      <c r="I178" s="19">
        <v>274</v>
      </c>
      <c r="J178" s="19">
        <v>1161</v>
      </c>
    </row>
    <row r="179" spans="2:10" s="17" customFormat="1" ht="12" customHeight="1" x14ac:dyDescent="0.2">
      <c r="B179" s="95"/>
      <c r="C179" s="69" t="s">
        <v>145</v>
      </c>
      <c r="D179" s="19">
        <v>4104</v>
      </c>
      <c r="E179" s="19">
        <v>5424</v>
      </c>
      <c r="F179" s="19">
        <v>9528</v>
      </c>
      <c r="G179" s="19">
        <v>2558</v>
      </c>
      <c r="H179" s="19">
        <v>2383</v>
      </c>
      <c r="I179" s="19">
        <v>4941</v>
      </c>
      <c r="J179" s="19">
        <v>14469</v>
      </c>
    </row>
    <row r="180" spans="2:10" s="17" customFormat="1" ht="12" customHeight="1" x14ac:dyDescent="0.2">
      <c r="B180" s="95"/>
      <c r="C180" s="69" t="s">
        <v>146</v>
      </c>
      <c r="D180" s="19">
        <v>2310</v>
      </c>
      <c r="E180" s="19">
        <v>2613</v>
      </c>
      <c r="F180" s="19">
        <v>4923</v>
      </c>
      <c r="G180" s="19">
        <v>761</v>
      </c>
      <c r="H180" s="19">
        <v>621</v>
      </c>
      <c r="I180" s="19">
        <v>1382</v>
      </c>
      <c r="J180" s="19">
        <v>6305</v>
      </c>
    </row>
    <row r="181" spans="2:10" s="17" customFormat="1" ht="12" customHeight="1" x14ac:dyDescent="0.2">
      <c r="B181" s="95"/>
      <c r="C181" s="69" t="s">
        <v>147</v>
      </c>
      <c r="D181" s="19">
        <v>578</v>
      </c>
      <c r="E181" s="19">
        <v>693</v>
      </c>
      <c r="F181" s="19">
        <v>1271</v>
      </c>
      <c r="G181" s="19">
        <v>169</v>
      </c>
      <c r="H181" s="19">
        <v>129</v>
      </c>
      <c r="I181" s="19">
        <v>298</v>
      </c>
      <c r="J181" s="19">
        <v>1569</v>
      </c>
    </row>
    <row r="182" spans="2:10" s="17" customFormat="1" ht="12" customHeight="1" x14ac:dyDescent="0.2">
      <c r="B182" s="95"/>
      <c r="C182" s="69" t="s">
        <v>148</v>
      </c>
      <c r="D182" s="19">
        <v>90</v>
      </c>
      <c r="E182" s="19">
        <v>101</v>
      </c>
      <c r="F182" s="19">
        <v>191</v>
      </c>
      <c r="G182" s="19">
        <v>6</v>
      </c>
      <c r="H182" s="19">
        <v>6</v>
      </c>
      <c r="I182" s="19">
        <v>12</v>
      </c>
      <c r="J182" s="19">
        <v>203</v>
      </c>
    </row>
    <row r="183" spans="2:10" s="17" customFormat="1" ht="12" customHeight="1" x14ac:dyDescent="0.2">
      <c r="B183" s="95"/>
      <c r="C183" s="69" t="s">
        <v>149</v>
      </c>
      <c r="D183" s="19">
        <v>2331</v>
      </c>
      <c r="E183" s="19">
        <v>2915</v>
      </c>
      <c r="F183" s="19">
        <v>5246</v>
      </c>
      <c r="G183" s="19">
        <v>756</v>
      </c>
      <c r="H183" s="19">
        <v>727</v>
      </c>
      <c r="I183" s="19">
        <v>1483</v>
      </c>
      <c r="J183" s="19">
        <v>6729</v>
      </c>
    </row>
    <row r="184" spans="2:10" s="17" customFormat="1" ht="12" customHeight="1" x14ac:dyDescent="0.2">
      <c r="B184" s="95"/>
      <c r="C184" s="69" t="s">
        <v>150</v>
      </c>
      <c r="D184" s="19">
        <v>33</v>
      </c>
      <c r="E184" s="19">
        <v>24</v>
      </c>
      <c r="F184" s="19">
        <v>57</v>
      </c>
      <c r="G184" s="19">
        <v>3</v>
      </c>
      <c r="H184" s="19">
        <v>2</v>
      </c>
      <c r="I184" s="19">
        <v>5</v>
      </c>
      <c r="J184" s="19">
        <v>62</v>
      </c>
    </row>
    <row r="185" spans="2:10" s="17" customFormat="1" ht="12" customHeight="1" x14ac:dyDescent="0.2">
      <c r="B185" s="95"/>
      <c r="C185" s="69" t="s">
        <v>151</v>
      </c>
      <c r="D185" s="19">
        <v>880</v>
      </c>
      <c r="E185" s="19">
        <v>1173</v>
      </c>
      <c r="F185" s="19">
        <v>2053</v>
      </c>
      <c r="G185" s="19">
        <v>391</v>
      </c>
      <c r="H185" s="19">
        <v>397</v>
      </c>
      <c r="I185" s="19">
        <v>788</v>
      </c>
      <c r="J185" s="19">
        <v>2841</v>
      </c>
    </row>
    <row r="186" spans="2:10" s="17" customFormat="1" ht="12" customHeight="1" x14ac:dyDescent="0.2">
      <c r="B186" s="95"/>
      <c r="C186" s="69" t="s">
        <v>152</v>
      </c>
      <c r="D186" s="19">
        <v>132</v>
      </c>
      <c r="E186" s="19">
        <v>143</v>
      </c>
      <c r="F186" s="19">
        <v>275</v>
      </c>
      <c r="G186" s="19">
        <v>8</v>
      </c>
      <c r="H186" s="19">
        <v>7</v>
      </c>
      <c r="I186" s="19">
        <v>15</v>
      </c>
      <c r="J186" s="19">
        <v>290</v>
      </c>
    </row>
    <row r="187" spans="2:10" s="17" customFormat="1" ht="12" customHeight="1" x14ac:dyDescent="0.2">
      <c r="B187" s="95"/>
      <c r="C187" s="69" t="s">
        <v>153</v>
      </c>
      <c r="D187" s="19">
        <v>292</v>
      </c>
      <c r="E187" s="19">
        <v>344</v>
      </c>
      <c r="F187" s="19">
        <v>636</v>
      </c>
      <c r="G187" s="19">
        <v>64</v>
      </c>
      <c r="H187" s="19">
        <v>65</v>
      </c>
      <c r="I187" s="19">
        <v>129</v>
      </c>
      <c r="J187" s="19">
        <v>765</v>
      </c>
    </row>
    <row r="188" spans="2:10" s="17" customFormat="1" ht="12" customHeight="1" x14ac:dyDescent="0.2">
      <c r="B188" s="95"/>
      <c r="C188" s="69" t="s">
        <v>253</v>
      </c>
      <c r="D188" s="19">
        <v>45</v>
      </c>
      <c r="E188" s="19">
        <v>57</v>
      </c>
      <c r="F188" s="19">
        <v>102</v>
      </c>
      <c r="G188" s="19">
        <v>10</v>
      </c>
      <c r="H188" s="19">
        <v>7</v>
      </c>
      <c r="I188" s="19">
        <v>17</v>
      </c>
      <c r="J188" s="19">
        <v>119</v>
      </c>
    </row>
    <row r="189" spans="2:10" s="17" customFormat="1" ht="12" customHeight="1" x14ac:dyDescent="0.2">
      <c r="B189" s="95"/>
      <c r="C189" s="69" t="s">
        <v>154</v>
      </c>
      <c r="D189" s="19">
        <v>155</v>
      </c>
      <c r="E189" s="19">
        <v>194</v>
      </c>
      <c r="F189" s="19">
        <v>349</v>
      </c>
      <c r="G189" s="19">
        <v>31</v>
      </c>
      <c r="H189" s="19">
        <v>17</v>
      </c>
      <c r="I189" s="19">
        <v>48</v>
      </c>
      <c r="J189" s="19">
        <v>397</v>
      </c>
    </row>
    <row r="190" spans="2:10" s="17" customFormat="1" ht="12" customHeight="1" x14ac:dyDescent="0.2">
      <c r="B190" s="95"/>
      <c r="C190" s="69" t="s">
        <v>155</v>
      </c>
      <c r="D190" s="19">
        <v>248</v>
      </c>
      <c r="E190" s="19">
        <v>259</v>
      </c>
      <c r="F190" s="19">
        <v>507</v>
      </c>
      <c r="G190" s="19">
        <v>74</v>
      </c>
      <c r="H190" s="19">
        <v>63</v>
      </c>
      <c r="I190" s="19">
        <v>137</v>
      </c>
      <c r="J190" s="19">
        <v>644</v>
      </c>
    </row>
    <row r="191" spans="2:10" s="17" customFormat="1" ht="12" customHeight="1" x14ac:dyDescent="0.2">
      <c r="B191" s="95"/>
      <c r="C191" s="69" t="s">
        <v>156</v>
      </c>
      <c r="D191" s="19">
        <v>273</v>
      </c>
      <c r="E191" s="19">
        <v>303</v>
      </c>
      <c r="F191" s="19">
        <v>576</v>
      </c>
      <c r="G191" s="19">
        <v>56</v>
      </c>
      <c r="H191" s="19">
        <v>59</v>
      </c>
      <c r="I191" s="19">
        <v>115</v>
      </c>
      <c r="J191" s="19">
        <v>691</v>
      </c>
    </row>
    <row r="192" spans="2:10" s="17" customFormat="1" ht="12" customHeight="1" x14ac:dyDescent="0.2">
      <c r="B192" s="95"/>
      <c r="C192" s="69" t="s">
        <v>157</v>
      </c>
      <c r="D192" s="19">
        <v>49</v>
      </c>
      <c r="E192" s="19">
        <v>72</v>
      </c>
      <c r="F192" s="19">
        <v>121</v>
      </c>
      <c r="G192" s="19">
        <v>11</v>
      </c>
      <c r="H192" s="19">
        <v>5</v>
      </c>
      <c r="I192" s="19">
        <v>16</v>
      </c>
      <c r="J192" s="19">
        <v>137</v>
      </c>
    </row>
    <row r="193" spans="1:10" s="17" customFormat="1" ht="12" customHeight="1" x14ac:dyDescent="0.2">
      <c r="B193" s="95"/>
      <c r="C193" s="69" t="s">
        <v>158</v>
      </c>
      <c r="D193" s="19">
        <v>43</v>
      </c>
      <c r="E193" s="19">
        <v>40</v>
      </c>
      <c r="F193" s="19">
        <v>83</v>
      </c>
      <c r="G193" s="19">
        <v>3</v>
      </c>
      <c r="H193" s="19">
        <v>1</v>
      </c>
      <c r="I193" s="19">
        <v>4</v>
      </c>
      <c r="J193" s="19">
        <v>87</v>
      </c>
    </row>
    <row r="194" spans="1:10" s="17" customFormat="1" ht="12" customHeight="1" x14ac:dyDescent="0.2">
      <c r="B194" s="95"/>
      <c r="C194" s="69" t="s">
        <v>159</v>
      </c>
      <c r="D194" s="19">
        <v>313</v>
      </c>
      <c r="E194" s="19">
        <v>371</v>
      </c>
      <c r="F194" s="19">
        <v>684</v>
      </c>
      <c r="G194" s="19">
        <v>64</v>
      </c>
      <c r="H194" s="19">
        <v>38</v>
      </c>
      <c r="I194" s="19">
        <v>102</v>
      </c>
      <c r="J194" s="19">
        <v>786</v>
      </c>
    </row>
    <row r="195" spans="1:10" s="17" customFormat="1" ht="12" customHeight="1" x14ac:dyDescent="0.2">
      <c r="B195" s="95"/>
      <c r="C195" s="69" t="s">
        <v>160</v>
      </c>
      <c r="D195" s="19">
        <v>797</v>
      </c>
      <c r="E195" s="19">
        <v>914</v>
      </c>
      <c r="F195" s="19">
        <v>1711</v>
      </c>
      <c r="G195" s="19">
        <v>357</v>
      </c>
      <c r="H195" s="19">
        <v>312</v>
      </c>
      <c r="I195" s="19">
        <v>669</v>
      </c>
      <c r="J195" s="19">
        <v>2380</v>
      </c>
    </row>
    <row r="196" spans="1:10" s="17" customFormat="1" ht="12" customHeight="1" x14ac:dyDescent="0.2">
      <c r="B196" s="95"/>
      <c r="C196" s="69" t="s">
        <v>161</v>
      </c>
      <c r="D196" s="19">
        <v>25</v>
      </c>
      <c r="E196" s="19">
        <v>36</v>
      </c>
      <c r="F196" s="19">
        <v>61</v>
      </c>
      <c r="G196" s="19">
        <v>4</v>
      </c>
      <c r="H196" s="19">
        <v>0</v>
      </c>
      <c r="I196" s="19">
        <v>4</v>
      </c>
      <c r="J196" s="19">
        <v>65</v>
      </c>
    </row>
    <row r="197" spans="1:10" s="17" customFormat="1" ht="12" customHeight="1" x14ac:dyDescent="0.2">
      <c r="B197" s="95"/>
      <c r="C197" s="69" t="s">
        <v>162</v>
      </c>
      <c r="D197" s="19">
        <v>407</v>
      </c>
      <c r="E197" s="19">
        <v>464</v>
      </c>
      <c r="F197" s="19">
        <v>871</v>
      </c>
      <c r="G197" s="19">
        <v>67</v>
      </c>
      <c r="H197" s="19">
        <v>50</v>
      </c>
      <c r="I197" s="19">
        <v>117</v>
      </c>
      <c r="J197" s="19">
        <v>988</v>
      </c>
    </row>
    <row r="198" spans="1:10" s="17" customFormat="1" ht="12" customHeight="1" x14ac:dyDescent="0.2">
      <c r="B198" s="95"/>
      <c r="C198" s="69" t="s">
        <v>163</v>
      </c>
      <c r="D198" s="19">
        <v>251</v>
      </c>
      <c r="E198" s="19">
        <v>295</v>
      </c>
      <c r="F198" s="19">
        <v>546</v>
      </c>
      <c r="G198" s="19">
        <v>60</v>
      </c>
      <c r="H198" s="19">
        <v>50</v>
      </c>
      <c r="I198" s="19">
        <v>110</v>
      </c>
      <c r="J198" s="19">
        <v>656</v>
      </c>
    </row>
    <row r="199" spans="1:10" s="17" customFormat="1" ht="12" customHeight="1" x14ac:dyDescent="0.2">
      <c r="B199" s="95"/>
      <c r="C199" s="95" t="s">
        <v>164</v>
      </c>
      <c r="D199" s="106">
        <v>144</v>
      </c>
      <c r="E199" s="106">
        <v>144</v>
      </c>
      <c r="F199" s="106">
        <v>288</v>
      </c>
      <c r="G199" s="106">
        <v>8</v>
      </c>
      <c r="H199" s="106">
        <v>4</v>
      </c>
      <c r="I199" s="106">
        <v>12</v>
      </c>
      <c r="J199" s="106">
        <v>300</v>
      </c>
    </row>
    <row r="200" spans="1:10" s="17" customFormat="1" ht="12" customHeight="1" x14ac:dyDescent="0.2">
      <c r="A200" s="365"/>
      <c r="B200" s="365"/>
      <c r="C200" s="365"/>
      <c r="D200" s="365"/>
      <c r="E200" s="365"/>
      <c r="F200" s="365"/>
      <c r="G200" s="365"/>
      <c r="H200" s="365"/>
      <c r="I200" s="365"/>
      <c r="J200" s="365"/>
    </row>
    <row r="201" spans="1:10" s="17" customFormat="1" ht="12" customHeight="1" x14ac:dyDescent="0.2">
      <c r="A201" s="326" t="s">
        <v>165</v>
      </c>
      <c r="B201" s="326"/>
      <c r="C201" s="326"/>
      <c r="D201" s="14">
        <f t="shared" ref="D201:J201" si="45">SUM(D202:D212)</f>
        <v>2461</v>
      </c>
      <c r="E201" s="14">
        <f t="shared" si="45"/>
        <v>2737</v>
      </c>
      <c r="F201" s="14">
        <f t="shared" si="45"/>
        <v>5198</v>
      </c>
      <c r="G201" s="14">
        <f t="shared" si="45"/>
        <v>346</v>
      </c>
      <c r="H201" s="14">
        <f t="shared" si="45"/>
        <v>252</v>
      </c>
      <c r="I201" s="14">
        <f t="shared" si="45"/>
        <v>598</v>
      </c>
      <c r="J201" s="14">
        <f t="shared" si="45"/>
        <v>5796</v>
      </c>
    </row>
    <row r="202" spans="1:10" s="17" customFormat="1" ht="12" customHeight="1" x14ac:dyDescent="0.2">
      <c r="B202" s="95"/>
      <c r="C202" s="94" t="s">
        <v>266</v>
      </c>
      <c r="D202" s="29">
        <v>243</v>
      </c>
      <c r="E202" s="29">
        <v>270</v>
      </c>
      <c r="F202" s="29">
        <v>513</v>
      </c>
      <c r="G202" s="29">
        <v>15</v>
      </c>
      <c r="H202" s="29">
        <v>12</v>
      </c>
      <c r="I202" s="29">
        <v>27</v>
      </c>
      <c r="J202" s="29">
        <v>540</v>
      </c>
    </row>
    <row r="203" spans="1:10" s="17" customFormat="1" ht="12" customHeight="1" x14ac:dyDescent="0.2">
      <c r="B203" s="95"/>
      <c r="C203" s="69" t="s">
        <v>275</v>
      </c>
      <c r="D203" s="19">
        <v>117</v>
      </c>
      <c r="E203" s="19">
        <v>119</v>
      </c>
      <c r="F203" s="19">
        <v>236</v>
      </c>
      <c r="G203" s="19">
        <v>43</v>
      </c>
      <c r="H203" s="19">
        <v>27</v>
      </c>
      <c r="I203" s="19">
        <v>70</v>
      </c>
      <c r="J203" s="19">
        <v>306</v>
      </c>
    </row>
    <row r="204" spans="1:10" s="17" customFormat="1" ht="12" customHeight="1" x14ac:dyDescent="0.2">
      <c r="B204" s="95"/>
      <c r="C204" s="69" t="s">
        <v>167</v>
      </c>
      <c r="D204" s="19">
        <v>41</v>
      </c>
      <c r="E204" s="19">
        <v>25</v>
      </c>
      <c r="F204" s="19">
        <v>66</v>
      </c>
      <c r="G204" s="19">
        <v>3</v>
      </c>
      <c r="H204" s="19">
        <v>3</v>
      </c>
      <c r="I204" s="19">
        <v>6</v>
      </c>
      <c r="J204" s="19">
        <v>72</v>
      </c>
    </row>
    <row r="205" spans="1:10" s="17" customFormat="1" ht="12" customHeight="1" x14ac:dyDescent="0.2">
      <c r="B205" s="95"/>
      <c r="C205" s="69" t="s">
        <v>168</v>
      </c>
      <c r="D205" s="19">
        <v>26</v>
      </c>
      <c r="E205" s="19">
        <v>26</v>
      </c>
      <c r="F205" s="19">
        <v>52</v>
      </c>
      <c r="G205" s="19">
        <v>2</v>
      </c>
      <c r="H205" s="19">
        <v>2</v>
      </c>
      <c r="I205" s="19">
        <v>4</v>
      </c>
      <c r="J205" s="19">
        <v>56</v>
      </c>
    </row>
    <row r="206" spans="1:10" s="17" customFormat="1" ht="12" customHeight="1" x14ac:dyDescent="0.2">
      <c r="B206" s="95"/>
      <c r="C206" s="69" t="s">
        <v>276</v>
      </c>
      <c r="D206" s="19">
        <v>222</v>
      </c>
      <c r="E206" s="19">
        <v>238</v>
      </c>
      <c r="F206" s="19">
        <v>460</v>
      </c>
      <c r="G206" s="19">
        <v>15</v>
      </c>
      <c r="H206" s="19">
        <v>11</v>
      </c>
      <c r="I206" s="19">
        <v>26</v>
      </c>
      <c r="J206" s="19">
        <v>486</v>
      </c>
    </row>
    <row r="207" spans="1:10" s="17" customFormat="1" ht="12" customHeight="1" x14ac:dyDescent="0.2">
      <c r="B207" s="95"/>
      <c r="C207" s="69" t="s">
        <v>169</v>
      </c>
      <c r="D207" s="19">
        <v>34</v>
      </c>
      <c r="E207" s="19">
        <v>30</v>
      </c>
      <c r="F207" s="19">
        <v>64</v>
      </c>
      <c r="G207" s="19">
        <v>5</v>
      </c>
      <c r="H207" s="19">
        <v>0</v>
      </c>
      <c r="I207" s="19">
        <v>5</v>
      </c>
      <c r="J207" s="19">
        <v>69</v>
      </c>
    </row>
    <row r="208" spans="1:10" s="17" customFormat="1" ht="12" customHeight="1" x14ac:dyDescent="0.2">
      <c r="B208" s="95"/>
      <c r="C208" s="69" t="s">
        <v>170</v>
      </c>
      <c r="D208" s="19">
        <v>173</v>
      </c>
      <c r="E208" s="19">
        <v>191</v>
      </c>
      <c r="F208" s="19">
        <v>364</v>
      </c>
      <c r="G208" s="19">
        <v>62</v>
      </c>
      <c r="H208" s="19">
        <v>50</v>
      </c>
      <c r="I208" s="19">
        <v>112</v>
      </c>
      <c r="J208" s="19">
        <v>476</v>
      </c>
    </row>
    <row r="209" spans="1:10" s="17" customFormat="1" ht="12" customHeight="1" x14ac:dyDescent="0.2">
      <c r="B209" s="95"/>
      <c r="C209" s="69" t="s">
        <v>267</v>
      </c>
      <c r="D209" s="19">
        <v>331</v>
      </c>
      <c r="E209" s="19">
        <v>401</v>
      </c>
      <c r="F209" s="19">
        <v>732</v>
      </c>
      <c r="G209" s="19">
        <v>30</v>
      </c>
      <c r="H209" s="19">
        <v>50</v>
      </c>
      <c r="I209" s="19">
        <v>80</v>
      </c>
      <c r="J209" s="19">
        <v>812</v>
      </c>
    </row>
    <row r="210" spans="1:10" s="17" customFormat="1" ht="12" customHeight="1" x14ac:dyDescent="0.2">
      <c r="B210" s="95"/>
      <c r="C210" s="69" t="s">
        <v>171</v>
      </c>
      <c r="D210" s="19">
        <v>261</v>
      </c>
      <c r="E210" s="19">
        <v>297</v>
      </c>
      <c r="F210" s="19">
        <v>558</v>
      </c>
      <c r="G210" s="19">
        <v>18</v>
      </c>
      <c r="H210" s="19">
        <v>3</v>
      </c>
      <c r="I210" s="19">
        <v>21</v>
      </c>
      <c r="J210" s="19">
        <v>579</v>
      </c>
    </row>
    <row r="211" spans="1:10" s="17" customFormat="1" ht="12" customHeight="1" x14ac:dyDescent="0.2">
      <c r="B211" s="95"/>
      <c r="C211" s="69" t="s">
        <v>172</v>
      </c>
      <c r="D211" s="19">
        <v>16</v>
      </c>
      <c r="E211" s="19">
        <v>22</v>
      </c>
      <c r="F211" s="19">
        <v>38</v>
      </c>
      <c r="G211" s="19">
        <v>3</v>
      </c>
      <c r="H211" s="19">
        <v>1</v>
      </c>
      <c r="I211" s="19">
        <v>4</v>
      </c>
      <c r="J211" s="19">
        <v>42</v>
      </c>
    </row>
    <row r="212" spans="1:10" s="17" customFormat="1" ht="12" customHeight="1" x14ac:dyDescent="0.2">
      <c r="B212" s="95"/>
      <c r="C212" s="95" t="s">
        <v>173</v>
      </c>
      <c r="D212" s="106">
        <v>997</v>
      </c>
      <c r="E212" s="106">
        <v>1118</v>
      </c>
      <c r="F212" s="106">
        <v>2115</v>
      </c>
      <c r="G212" s="106">
        <v>150</v>
      </c>
      <c r="H212" s="106">
        <v>93</v>
      </c>
      <c r="I212" s="106">
        <v>243</v>
      </c>
      <c r="J212" s="106">
        <v>2358</v>
      </c>
    </row>
    <row r="213" spans="1:10" s="17" customFormat="1" ht="12" customHeight="1" x14ac:dyDescent="0.2">
      <c r="A213" s="365"/>
      <c r="B213" s="365"/>
      <c r="C213" s="365"/>
      <c r="D213" s="365"/>
      <c r="E213" s="365"/>
      <c r="F213" s="365"/>
      <c r="G213" s="365"/>
      <c r="H213" s="365"/>
      <c r="I213" s="365"/>
      <c r="J213" s="365"/>
    </row>
    <row r="214" spans="1:10" s="17" customFormat="1" ht="12" customHeight="1" x14ac:dyDescent="0.2">
      <c r="A214" s="326" t="s">
        <v>174</v>
      </c>
      <c r="B214" s="326"/>
      <c r="C214" s="326"/>
      <c r="D214" s="14">
        <f t="shared" ref="D214:J214" si="46">SUM(D215:D233)</f>
        <v>15546</v>
      </c>
      <c r="E214" s="14">
        <f t="shared" si="46"/>
        <v>18095</v>
      </c>
      <c r="F214" s="14">
        <f t="shared" si="46"/>
        <v>33641</v>
      </c>
      <c r="G214" s="14">
        <f t="shared" si="46"/>
        <v>6513</v>
      </c>
      <c r="H214" s="14">
        <f t="shared" si="46"/>
        <v>5702</v>
      </c>
      <c r="I214" s="14">
        <f t="shared" si="46"/>
        <v>12215</v>
      </c>
      <c r="J214" s="14">
        <f t="shared" si="46"/>
        <v>45856</v>
      </c>
    </row>
    <row r="215" spans="1:10" s="17" customFormat="1" ht="12" customHeight="1" x14ac:dyDescent="0.2">
      <c r="B215" s="95"/>
      <c r="C215" s="94" t="s">
        <v>175</v>
      </c>
      <c r="D215" s="29">
        <v>1329</v>
      </c>
      <c r="E215" s="29">
        <v>1509</v>
      </c>
      <c r="F215" s="29">
        <v>2838</v>
      </c>
      <c r="G215" s="29">
        <v>670</v>
      </c>
      <c r="H215" s="29">
        <v>510</v>
      </c>
      <c r="I215" s="29">
        <v>1180</v>
      </c>
      <c r="J215" s="29">
        <v>4018</v>
      </c>
    </row>
    <row r="216" spans="1:10" s="17" customFormat="1" ht="12" customHeight="1" x14ac:dyDescent="0.2">
      <c r="B216" s="95"/>
      <c r="C216" s="69" t="s">
        <v>176</v>
      </c>
      <c r="D216" s="19">
        <v>5175</v>
      </c>
      <c r="E216" s="19">
        <v>6450</v>
      </c>
      <c r="F216" s="19">
        <v>11625</v>
      </c>
      <c r="G216" s="19">
        <v>2640</v>
      </c>
      <c r="H216" s="19">
        <v>2531</v>
      </c>
      <c r="I216" s="19">
        <v>5171</v>
      </c>
      <c r="J216" s="19">
        <v>16796</v>
      </c>
    </row>
    <row r="217" spans="1:10" s="17" customFormat="1" ht="12" customHeight="1" x14ac:dyDescent="0.2">
      <c r="B217" s="95"/>
      <c r="C217" s="69" t="s">
        <v>177</v>
      </c>
      <c r="D217" s="19">
        <v>585</v>
      </c>
      <c r="E217" s="19">
        <v>601</v>
      </c>
      <c r="F217" s="19">
        <v>1186</v>
      </c>
      <c r="G217" s="19">
        <v>406</v>
      </c>
      <c r="H217" s="19">
        <v>337</v>
      </c>
      <c r="I217" s="19">
        <v>743</v>
      </c>
      <c r="J217" s="19">
        <v>1929</v>
      </c>
    </row>
    <row r="218" spans="1:10" s="17" customFormat="1" ht="12" customHeight="1" x14ac:dyDescent="0.2">
      <c r="B218" s="95"/>
      <c r="C218" s="69" t="s">
        <v>178</v>
      </c>
      <c r="D218" s="19">
        <v>989</v>
      </c>
      <c r="E218" s="19">
        <v>1058</v>
      </c>
      <c r="F218" s="19">
        <v>2047</v>
      </c>
      <c r="G218" s="19">
        <v>210</v>
      </c>
      <c r="H218" s="19">
        <v>163</v>
      </c>
      <c r="I218" s="19">
        <v>373</v>
      </c>
      <c r="J218" s="19">
        <v>2420</v>
      </c>
    </row>
    <row r="219" spans="1:10" s="17" customFormat="1" ht="12" customHeight="1" x14ac:dyDescent="0.2">
      <c r="B219" s="95"/>
      <c r="C219" s="69" t="s">
        <v>179</v>
      </c>
      <c r="D219" s="19">
        <v>2597</v>
      </c>
      <c r="E219" s="19">
        <v>3066</v>
      </c>
      <c r="F219" s="19">
        <v>5663</v>
      </c>
      <c r="G219" s="19">
        <v>1158</v>
      </c>
      <c r="H219" s="19">
        <v>1050</v>
      </c>
      <c r="I219" s="19">
        <v>2208</v>
      </c>
      <c r="J219" s="19">
        <v>7871</v>
      </c>
    </row>
    <row r="220" spans="1:10" s="17" customFormat="1" ht="12" customHeight="1" x14ac:dyDescent="0.2">
      <c r="B220" s="95"/>
      <c r="C220" s="69" t="s">
        <v>180</v>
      </c>
      <c r="D220" s="19">
        <v>247</v>
      </c>
      <c r="E220" s="19">
        <v>284</v>
      </c>
      <c r="F220" s="19">
        <v>531</v>
      </c>
      <c r="G220" s="19">
        <v>35</v>
      </c>
      <c r="H220" s="19">
        <v>20</v>
      </c>
      <c r="I220" s="19">
        <v>55</v>
      </c>
      <c r="J220" s="19">
        <v>586</v>
      </c>
    </row>
    <row r="221" spans="1:10" s="17" customFormat="1" ht="12" customHeight="1" x14ac:dyDescent="0.2">
      <c r="B221" s="95"/>
      <c r="C221" s="69" t="s">
        <v>181</v>
      </c>
      <c r="D221" s="19">
        <v>302</v>
      </c>
      <c r="E221" s="19">
        <v>311</v>
      </c>
      <c r="F221" s="19">
        <v>613</v>
      </c>
      <c r="G221" s="19">
        <v>39</v>
      </c>
      <c r="H221" s="19">
        <v>30</v>
      </c>
      <c r="I221" s="19">
        <v>69</v>
      </c>
      <c r="J221" s="19">
        <v>682</v>
      </c>
    </row>
    <row r="222" spans="1:10" s="17" customFormat="1" ht="12" customHeight="1" x14ac:dyDescent="0.2">
      <c r="B222" s="95"/>
      <c r="C222" s="69" t="s">
        <v>182</v>
      </c>
      <c r="D222" s="19">
        <v>291</v>
      </c>
      <c r="E222" s="19">
        <v>350</v>
      </c>
      <c r="F222" s="19">
        <v>641</v>
      </c>
      <c r="G222" s="19">
        <v>67</v>
      </c>
      <c r="H222" s="19">
        <v>46</v>
      </c>
      <c r="I222" s="19">
        <v>113</v>
      </c>
      <c r="J222" s="19">
        <v>754</v>
      </c>
    </row>
    <row r="223" spans="1:10" s="17" customFormat="1" ht="12" customHeight="1" x14ac:dyDescent="0.2">
      <c r="B223" s="95"/>
      <c r="C223" s="69" t="s">
        <v>183</v>
      </c>
      <c r="D223" s="19">
        <v>181</v>
      </c>
      <c r="E223" s="19">
        <v>159</v>
      </c>
      <c r="F223" s="19">
        <v>340</v>
      </c>
      <c r="G223" s="19">
        <v>12</v>
      </c>
      <c r="H223" s="19">
        <v>12</v>
      </c>
      <c r="I223" s="19">
        <v>24</v>
      </c>
      <c r="J223" s="19">
        <v>364</v>
      </c>
    </row>
    <row r="224" spans="1:10" s="17" customFormat="1" ht="12" customHeight="1" x14ac:dyDescent="0.2">
      <c r="B224" s="95"/>
      <c r="C224" s="69" t="s">
        <v>184</v>
      </c>
      <c r="D224" s="19">
        <v>465</v>
      </c>
      <c r="E224" s="19">
        <v>544</v>
      </c>
      <c r="F224" s="19">
        <v>1009</v>
      </c>
      <c r="G224" s="19">
        <v>109</v>
      </c>
      <c r="H224" s="19">
        <v>88</v>
      </c>
      <c r="I224" s="19">
        <v>197</v>
      </c>
      <c r="J224" s="19">
        <v>1206</v>
      </c>
    </row>
    <row r="225" spans="1:10" s="17" customFormat="1" ht="12" customHeight="1" x14ac:dyDescent="0.2">
      <c r="B225" s="95"/>
      <c r="C225" s="69" t="s">
        <v>185</v>
      </c>
      <c r="D225" s="19">
        <v>158</v>
      </c>
      <c r="E225" s="19">
        <v>167</v>
      </c>
      <c r="F225" s="19">
        <v>325</v>
      </c>
      <c r="G225" s="19">
        <v>7</v>
      </c>
      <c r="H225" s="19">
        <v>8</v>
      </c>
      <c r="I225" s="19">
        <v>15</v>
      </c>
      <c r="J225" s="19">
        <v>340</v>
      </c>
    </row>
    <row r="226" spans="1:10" s="17" customFormat="1" ht="12" customHeight="1" x14ac:dyDescent="0.2">
      <c r="B226" s="95"/>
      <c r="C226" s="69" t="s">
        <v>186</v>
      </c>
      <c r="D226" s="19">
        <v>47</v>
      </c>
      <c r="E226" s="19">
        <v>48</v>
      </c>
      <c r="F226" s="19">
        <v>95</v>
      </c>
      <c r="G226" s="19">
        <v>7</v>
      </c>
      <c r="H226" s="19">
        <v>8</v>
      </c>
      <c r="I226" s="19">
        <v>15</v>
      </c>
      <c r="J226" s="19">
        <v>110</v>
      </c>
    </row>
    <row r="227" spans="1:10" s="17" customFormat="1" ht="12" customHeight="1" x14ac:dyDescent="0.2">
      <c r="B227" s="95"/>
      <c r="C227" s="69" t="s">
        <v>187</v>
      </c>
      <c r="D227" s="19">
        <v>854</v>
      </c>
      <c r="E227" s="19">
        <v>973</v>
      </c>
      <c r="F227" s="19">
        <v>1827</v>
      </c>
      <c r="G227" s="19">
        <v>308</v>
      </c>
      <c r="H227" s="19">
        <v>242</v>
      </c>
      <c r="I227" s="19">
        <v>550</v>
      </c>
      <c r="J227" s="19">
        <v>2377</v>
      </c>
    </row>
    <row r="228" spans="1:10" s="17" customFormat="1" ht="12" customHeight="1" x14ac:dyDescent="0.2">
      <c r="B228" s="95"/>
      <c r="C228" s="69" t="s">
        <v>188</v>
      </c>
      <c r="D228" s="19">
        <v>232</v>
      </c>
      <c r="E228" s="19">
        <v>267</v>
      </c>
      <c r="F228" s="19">
        <v>499</v>
      </c>
      <c r="G228" s="19">
        <v>22</v>
      </c>
      <c r="H228" s="19">
        <v>14</v>
      </c>
      <c r="I228" s="19">
        <v>36</v>
      </c>
      <c r="J228" s="19">
        <v>535</v>
      </c>
    </row>
    <row r="229" spans="1:10" s="17" customFormat="1" ht="12" customHeight="1" x14ac:dyDescent="0.2">
      <c r="B229" s="95"/>
      <c r="C229" s="69" t="s">
        <v>189</v>
      </c>
      <c r="D229" s="19">
        <v>233</v>
      </c>
      <c r="E229" s="19">
        <v>254</v>
      </c>
      <c r="F229" s="19">
        <v>487</v>
      </c>
      <c r="G229" s="19">
        <v>30</v>
      </c>
      <c r="H229" s="19">
        <v>21</v>
      </c>
      <c r="I229" s="19">
        <v>51</v>
      </c>
      <c r="J229" s="19">
        <v>538</v>
      </c>
    </row>
    <row r="230" spans="1:10" s="17" customFormat="1" ht="12" customHeight="1" x14ac:dyDescent="0.2">
      <c r="B230" s="95"/>
      <c r="C230" s="69" t="s">
        <v>294</v>
      </c>
      <c r="D230" s="19">
        <v>48</v>
      </c>
      <c r="E230" s="19">
        <v>58</v>
      </c>
      <c r="F230" s="19">
        <v>106</v>
      </c>
      <c r="G230" s="19">
        <v>8</v>
      </c>
      <c r="H230" s="19">
        <v>4</v>
      </c>
      <c r="I230" s="19">
        <v>12</v>
      </c>
      <c r="J230" s="19">
        <v>118</v>
      </c>
    </row>
    <row r="231" spans="1:10" s="17" customFormat="1" ht="12" customHeight="1" x14ac:dyDescent="0.2">
      <c r="B231" s="95"/>
      <c r="C231" s="69" t="s">
        <v>190</v>
      </c>
      <c r="D231" s="19">
        <v>745</v>
      </c>
      <c r="E231" s="19">
        <v>792</v>
      </c>
      <c r="F231" s="19">
        <v>1537</v>
      </c>
      <c r="G231" s="19">
        <v>370</v>
      </c>
      <c r="H231" s="19">
        <v>304</v>
      </c>
      <c r="I231" s="19">
        <v>674</v>
      </c>
      <c r="J231" s="19">
        <v>2211</v>
      </c>
    </row>
    <row r="232" spans="1:10" s="17" customFormat="1" ht="12" customHeight="1" x14ac:dyDescent="0.2">
      <c r="B232" s="95"/>
      <c r="C232" s="69" t="s">
        <v>191</v>
      </c>
      <c r="D232" s="19">
        <v>89</v>
      </c>
      <c r="E232" s="19">
        <v>90</v>
      </c>
      <c r="F232" s="19">
        <v>179</v>
      </c>
      <c r="G232" s="19">
        <v>6</v>
      </c>
      <c r="H232" s="19">
        <v>6</v>
      </c>
      <c r="I232" s="19">
        <v>12</v>
      </c>
      <c r="J232" s="19">
        <v>191</v>
      </c>
    </row>
    <row r="233" spans="1:10" s="17" customFormat="1" ht="12" customHeight="1" x14ac:dyDescent="0.2">
      <c r="B233" s="95"/>
      <c r="C233" s="95" t="s">
        <v>192</v>
      </c>
      <c r="D233" s="106">
        <v>979</v>
      </c>
      <c r="E233" s="106">
        <v>1114</v>
      </c>
      <c r="F233" s="106">
        <v>2093</v>
      </c>
      <c r="G233" s="106">
        <v>409</v>
      </c>
      <c r="H233" s="106">
        <v>308</v>
      </c>
      <c r="I233" s="106">
        <v>717</v>
      </c>
      <c r="J233" s="106">
        <v>2810</v>
      </c>
    </row>
    <row r="234" spans="1:10" s="17" customFormat="1" ht="12" customHeight="1" x14ac:dyDescent="0.2">
      <c r="A234" s="365"/>
      <c r="B234" s="365"/>
      <c r="C234" s="365"/>
      <c r="D234" s="365"/>
      <c r="E234" s="365"/>
      <c r="F234" s="365"/>
      <c r="G234" s="365"/>
      <c r="H234" s="365"/>
      <c r="I234" s="365"/>
      <c r="J234" s="365"/>
    </row>
    <row r="235" spans="1:10" s="17" customFormat="1" ht="12" customHeight="1" x14ac:dyDescent="0.2">
      <c r="A235" s="326" t="s">
        <v>193</v>
      </c>
      <c r="B235" s="326"/>
      <c r="C235" s="326"/>
      <c r="D235" s="14">
        <f t="shared" ref="D235:J235" si="47">SUM(D236:D241)</f>
        <v>3887</v>
      </c>
      <c r="E235" s="14">
        <f t="shared" si="47"/>
        <v>4283</v>
      </c>
      <c r="F235" s="14">
        <f t="shared" si="47"/>
        <v>8170</v>
      </c>
      <c r="G235" s="14">
        <f t="shared" si="47"/>
        <v>2051</v>
      </c>
      <c r="H235" s="14">
        <f t="shared" si="47"/>
        <v>1691</v>
      </c>
      <c r="I235" s="14">
        <f t="shared" si="47"/>
        <v>3742</v>
      </c>
      <c r="J235" s="14">
        <f t="shared" si="47"/>
        <v>11912</v>
      </c>
    </row>
    <row r="236" spans="1:10" s="17" customFormat="1" ht="12" customHeight="1" x14ac:dyDescent="0.2">
      <c r="B236" s="95"/>
      <c r="C236" s="94" t="s">
        <v>194</v>
      </c>
      <c r="D236" s="29">
        <v>1733</v>
      </c>
      <c r="E236" s="29">
        <v>1932</v>
      </c>
      <c r="F236" s="29">
        <v>3665</v>
      </c>
      <c r="G236" s="29">
        <v>1219</v>
      </c>
      <c r="H236" s="29">
        <v>1051</v>
      </c>
      <c r="I236" s="29">
        <v>2270</v>
      </c>
      <c r="J236" s="29">
        <v>5935</v>
      </c>
    </row>
    <row r="237" spans="1:10" s="17" customFormat="1" ht="12" customHeight="1" x14ac:dyDescent="0.2">
      <c r="B237" s="95"/>
      <c r="C237" s="69" t="s">
        <v>195</v>
      </c>
      <c r="D237" s="19">
        <v>904</v>
      </c>
      <c r="E237" s="19">
        <v>1012</v>
      </c>
      <c r="F237" s="19">
        <v>1916</v>
      </c>
      <c r="G237" s="19">
        <v>216</v>
      </c>
      <c r="H237" s="19">
        <v>183</v>
      </c>
      <c r="I237" s="19">
        <v>399</v>
      </c>
      <c r="J237" s="19">
        <v>2315</v>
      </c>
    </row>
    <row r="238" spans="1:10" s="17" customFormat="1" ht="12" customHeight="1" x14ac:dyDescent="0.2">
      <c r="B238" s="95"/>
      <c r="C238" s="69" t="s">
        <v>196</v>
      </c>
      <c r="D238" s="19">
        <v>208</v>
      </c>
      <c r="E238" s="19">
        <v>221</v>
      </c>
      <c r="F238" s="19">
        <v>429</v>
      </c>
      <c r="G238" s="19">
        <v>97</v>
      </c>
      <c r="H238" s="19">
        <v>67</v>
      </c>
      <c r="I238" s="19">
        <v>164</v>
      </c>
      <c r="J238" s="19">
        <v>593</v>
      </c>
    </row>
    <row r="239" spans="1:10" s="17" customFormat="1" ht="12" customHeight="1" x14ac:dyDescent="0.2">
      <c r="B239" s="95"/>
      <c r="C239" s="69" t="s">
        <v>197</v>
      </c>
      <c r="D239" s="19">
        <v>203</v>
      </c>
      <c r="E239" s="19">
        <v>225</v>
      </c>
      <c r="F239" s="19">
        <v>428</v>
      </c>
      <c r="G239" s="19">
        <v>56</v>
      </c>
      <c r="H239" s="19">
        <v>44</v>
      </c>
      <c r="I239" s="19">
        <v>100</v>
      </c>
      <c r="J239" s="19">
        <v>528</v>
      </c>
    </row>
    <row r="240" spans="1:10" s="17" customFormat="1" ht="12" customHeight="1" x14ac:dyDescent="0.2">
      <c r="B240" s="95"/>
      <c r="C240" s="69" t="s">
        <v>198</v>
      </c>
      <c r="D240" s="19">
        <v>551</v>
      </c>
      <c r="E240" s="19">
        <v>575</v>
      </c>
      <c r="F240" s="19">
        <v>1126</v>
      </c>
      <c r="G240" s="19">
        <v>236</v>
      </c>
      <c r="H240" s="19">
        <v>194</v>
      </c>
      <c r="I240" s="19">
        <v>430</v>
      </c>
      <c r="J240" s="19">
        <v>1556</v>
      </c>
    </row>
    <row r="241" spans="1:10" s="17" customFormat="1" ht="12" customHeight="1" x14ac:dyDescent="0.2">
      <c r="B241" s="95"/>
      <c r="C241" s="95" t="s">
        <v>199</v>
      </c>
      <c r="D241" s="106">
        <v>288</v>
      </c>
      <c r="E241" s="106">
        <v>318</v>
      </c>
      <c r="F241" s="106">
        <v>606</v>
      </c>
      <c r="G241" s="106">
        <v>227</v>
      </c>
      <c r="H241" s="106">
        <v>152</v>
      </c>
      <c r="I241" s="106">
        <v>379</v>
      </c>
      <c r="J241" s="106">
        <v>985</v>
      </c>
    </row>
    <row r="242" spans="1:10" s="17" customFormat="1" ht="12" customHeight="1" x14ac:dyDescent="0.2">
      <c r="A242" s="365"/>
      <c r="B242" s="365"/>
      <c r="C242" s="365"/>
      <c r="D242" s="365"/>
      <c r="E242" s="365"/>
      <c r="F242" s="365"/>
      <c r="G242" s="365"/>
      <c r="H242" s="365"/>
      <c r="I242" s="365"/>
      <c r="J242" s="365"/>
    </row>
    <row r="243" spans="1:10" s="17" customFormat="1" ht="12" customHeight="1" x14ac:dyDescent="0.2">
      <c r="A243" s="326" t="s">
        <v>200</v>
      </c>
      <c r="B243" s="326"/>
      <c r="C243" s="326"/>
      <c r="D243" s="14">
        <f t="shared" ref="D243:J243" si="48">SUM(D244:D252)</f>
        <v>2550</v>
      </c>
      <c r="E243" s="14">
        <f t="shared" si="48"/>
        <v>2614</v>
      </c>
      <c r="F243" s="14">
        <f t="shared" si="48"/>
        <v>5164</v>
      </c>
      <c r="G243" s="14">
        <f t="shared" si="48"/>
        <v>265</v>
      </c>
      <c r="H243" s="14">
        <f t="shared" si="48"/>
        <v>191</v>
      </c>
      <c r="I243" s="14">
        <f t="shared" si="48"/>
        <v>456</v>
      </c>
      <c r="J243" s="14">
        <f t="shared" si="48"/>
        <v>5620</v>
      </c>
    </row>
    <row r="244" spans="1:10" s="17" customFormat="1" ht="12" customHeight="1" x14ac:dyDescent="0.2">
      <c r="B244" s="95"/>
      <c r="C244" s="94" t="s">
        <v>201</v>
      </c>
      <c r="D244" s="29">
        <v>790</v>
      </c>
      <c r="E244" s="29">
        <v>872</v>
      </c>
      <c r="F244" s="29">
        <v>1662</v>
      </c>
      <c r="G244" s="29">
        <v>118</v>
      </c>
      <c r="H244" s="29">
        <v>84</v>
      </c>
      <c r="I244" s="29">
        <v>202</v>
      </c>
      <c r="J244" s="29">
        <v>1864</v>
      </c>
    </row>
    <row r="245" spans="1:10" s="17" customFormat="1" ht="12" customHeight="1" x14ac:dyDescent="0.2">
      <c r="B245" s="95"/>
      <c r="C245" s="69" t="s">
        <v>277</v>
      </c>
      <c r="D245" s="19">
        <v>241</v>
      </c>
      <c r="E245" s="19">
        <v>258</v>
      </c>
      <c r="F245" s="19">
        <v>499</v>
      </c>
      <c r="G245" s="19">
        <v>15</v>
      </c>
      <c r="H245" s="19">
        <v>14</v>
      </c>
      <c r="I245" s="19">
        <v>29</v>
      </c>
      <c r="J245" s="19">
        <v>528</v>
      </c>
    </row>
    <row r="246" spans="1:10" s="17" customFormat="1" ht="12" customHeight="1" x14ac:dyDescent="0.2">
      <c r="B246" s="95"/>
      <c r="C246" s="69" t="s">
        <v>278</v>
      </c>
      <c r="D246" s="19">
        <v>45</v>
      </c>
      <c r="E246" s="19">
        <v>31</v>
      </c>
      <c r="F246" s="19">
        <v>76</v>
      </c>
      <c r="G246" s="19">
        <v>0</v>
      </c>
      <c r="H246" s="19">
        <v>0</v>
      </c>
      <c r="I246" s="19">
        <v>0</v>
      </c>
      <c r="J246" s="19">
        <v>76</v>
      </c>
    </row>
    <row r="247" spans="1:10" s="17" customFormat="1" ht="12" customHeight="1" x14ac:dyDescent="0.2">
      <c r="B247" s="95"/>
      <c r="C247" s="69" t="s">
        <v>279</v>
      </c>
      <c r="D247" s="19">
        <v>20</v>
      </c>
      <c r="E247" s="19">
        <v>19</v>
      </c>
      <c r="F247" s="19">
        <v>39</v>
      </c>
      <c r="G247" s="19">
        <v>0</v>
      </c>
      <c r="H247" s="19">
        <v>1</v>
      </c>
      <c r="I247" s="19">
        <v>1</v>
      </c>
      <c r="J247" s="19">
        <v>40</v>
      </c>
    </row>
    <row r="248" spans="1:10" s="17" customFormat="1" ht="12" customHeight="1" x14ac:dyDescent="0.2">
      <c r="B248" s="95"/>
      <c r="C248" s="69" t="s">
        <v>203</v>
      </c>
      <c r="D248" s="19">
        <v>166</v>
      </c>
      <c r="E248" s="19">
        <v>158</v>
      </c>
      <c r="F248" s="19">
        <v>324</v>
      </c>
      <c r="G248" s="19">
        <v>11</v>
      </c>
      <c r="H248" s="19">
        <v>11</v>
      </c>
      <c r="I248" s="19">
        <v>22</v>
      </c>
      <c r="J248" s="19">
        <v>346</v>
      </c>
    </row>
    <row r="249" spans="1:10" s="17" customFormat="1" ht="12" customHeight="1" x14ac:dyDescent="0.2">
      <c r="B249" s="95"/>
      <c r="C249" s="69" t="s">
        <v>204</v>
      </c>
      <c r="D249" s="19">
        <v>590</v>
      </c>
      <c r="E249" s="19">
        <v>588</v>
      </c>
      <c r="F249" s="19">
        <v>1178</v>
      </c>
      <c r="G249" s="19">
        <v>62</v>
      </c>
      <c r="H249" s="19">
        <v>36</v>
      </c>
      <c r="I249" s="19">
        <v>98</v>
      </c>
      <c r="J249" s="19">
        <v>1276</v>
      </c>
    </row>
    <row r="250" spans="1:10" s="17" customFormat="1" ht="12" customHeight="1" x14ac:dyDescent="0.2">
      <c r="B250" s="95"/>
      <c r="C250" s="69" t="s">
        <v>280</v>
      </c>
      <c r="D250" s="19">
        <v>395</v>
      </c>
      <c r="E250" s="19">
        <v>399</v>
      </c>
      <c r="F250" s="19">
        <v>794</v>
      </c>
      <c r="G250" s="19">
        <v>40</v>
      </c>
      <c r="H250" s="19">
        <v>33</v>
      </c>
      <c r="I250" s="19">
        <v>73</v>
      </c>
      <c r="J250" s="19">
        <v>867</v>
      </c>
    </row>
    <row r="251" spans="1:10" s="17" customFormat="1" ht="12" customHeight="1" x14ac:dyDescent="0.2">
      <c r="B251" s="95"/>
      <c r="C251" s="69" t="s">
        <v>205</v>
      </c>
      <c r="D251" s="19">
        <v>173</v>
      </c>
      <c r="E251" s="19">
        <v>153</v>
      </c>
      <c r="F251" s="19">
        <v>326</v>
      </c>
      <c r="G251" s="19">
        <v>7</v>
      </c>
      <c r="H251" s="19">
        <v>2</v>
      </c>
      <c r="I251" s="19">
        <v>9</v>
      </c>
      <c r="J251" s="19">
        <v>335</v>
      </c>
    </row>
    <row r="252" spans="1:10" s="17" customFormat="1" ht="12" customHeight="1" x14ac:dyDescent="0.2">
      <c r="B252" s="95"/>
      <c r="C252" s="95" t="s">
        <v>281</v>
      </c>
      <c r="D252" s="106">
        <v>130</v>
      </c>
      <c r="E252" s="106">
        <v>136</v>
      </c>
      <c r="F252" s="106">
        <v>266</v>
      </c>
      <c r="G252" s="106">
        <v>12</v>
      </c>
      <c r="H252" s="106">
        <v>10</v>
      </c>
      <c r="I252" s="106">
        <v>22</v>
      </c>
      <c r="J252" s="106">
        <v>288</v>
      </c>
    </row>
    <row r="253" spans="1:10" s="17" customFormat="1" ht="12" customHeight="1" x14ac:dyDescent="0.2">
      <c r="A253" s="365"/>
      <c r="B253" s="365"/>
      <c r="C253" s="365"/>
      <c r="D253" s="365"/>
      <c r="E253" s="365"/>
      <c r="F253" s="365"/>
      <c r="G253" s="365"/>
      <c r="H253" s="365"/>
      <c r="I253" s="365"/>
      <c r="J253" s="365"/>
    </row>
    <row r="254" spans="1:10" s="17" customFormat="1" ht="12" customHeight="1" x14ac:dyDescent="0.2">
      <c r="A254" s="326" t="s">
        <v>206</v>
      </c>
      <c r="B254" s="326"/>
      <c r="C254" s="326"/>
      <c r="D254" s="14">
        <f t="shared" ref="D254:J254" si="49">SUM(D255:D275)</f>
        <v>3417</v>
      </c>
      <c r="E254" s="14">
        <f t="shared" si="49"/>
        <v>3742</v>
      </c>
      <c r="F254" s="14">
        <f t="shared" si="49"/>
        <v>7159</v>
      </c>
      <c r="G254" s="14">
        <f t="shared" si="49"/>
        <v>1786</v>
      </c>
      <c r="H254" s="14">
        <f t="shared" si="49"/>
        <v>1168</v>
      </c>
      <c r="I254" s="14">
        <f t="shared" si="49"/>
        <v>2954</v>
      </c>
      <c r="J254" s="14">
        <f t="shared" si="49"/>
        <v>10113</v>
      </c>
    </row>
    <row r="255" spans="1:10" s="17" customFormat="1" ht="12" customHeight="1" x14ac:dyDescent="0.2">
      <c r="B255" s="95"/>
      <c r="C255" s="94" t="s">
        <v>207</v>
      </c>
      <c r="D255" s="29">
        <v>605</v>
      </c>
      <c r="E255" s="29">
        <v>663</v>
      </c>
      <c r="F255" s="29">
        <v>1268</v>
      </c>
      <c r="G255" s="29">
        <v>213</v>
      </c>
      <c r="H255" s="29">
        <v>166</v>
      </c>
      <c r="I255" s="29">
        <v>379</v>
      </c>
      <c r="J255" s="29">
        <v>1647</v>
      </c>
    </row>
    <row r="256" spans="1:10" s="17" customFormat="1" ht="12" customHeight="1" x14ac:dyDescent="0.2">
      <c r="B256" s="95"/>
      <c r="C256" s="69" t="s">
        <v>208</v>
      </c>
      <c r="D256" s="19">
        <v>38</v>
      </c>
      <c r="E256" s="19">
        <v>45</v>
      </c>
      <c r="F256" s="19">
        <v>83</v>
      </c>
      <c r="G256" s="19">
        <v>11</v>
      </c>
      <c r="H256" s="19">
        <v>11</v>
      </c>
      <c r="I256" s="19">
        <v>22</v>
      </c>
      <c r="J256" s="19">
        <v>105</v>
      </c>
    </row>
    <row r="257" spans="2:10" s="17" customFormat="1" ht="12" customHeight="1" x14ac:dyDescent="0.2">
      <c r="B257" s="95"/>
      <c r="C257" s="69" t="s">
        <v>209</v>
      </c>
      <c r="D257" s="19">
        <v>29</v>
      </c>
      <c r="E257" s="19">
        <v>34</v>
      </c>
      <c r="F257" s="19">
        <v>63</v>
      </c>
      <c r="G257" s="19">
        <v>6</v>
      </c>
      <c r="H257" s="19">
        <v>1</v>
      </c>
      <c r="I257" s="19">
        <v>7</v>
      </c>
      <c r="J257" s="19">
        <v>70</v>
      </c>
    </row>
    <row r="258" spans="2:10" s="17" customFormat="1" ht="12" customHeight="1" x14ac:dyDescent="0.2">
      <c r="B258" s="95"/>
      <c r="C258" s="69" t="s">
        <v>210</v>
      </c>
      <c r="D258" s="19">
        <v>283</v>
      </c>
      <c r="E258" s="19">
        <v>334</v>
      </c>
      <c r="F258" s="19">
        <v>617</v>
      </c>
      <c r="G258" s="19">
        <v>271</v>
      </c>
      <c r="H258" s="19">
        <v>193</v>
      </c>
      <c r="I258" s="19">
        <v>464</v>
      </c>
      <c r="J258" s="19">
        <v>1081</v>
      </c>
    </row>
    <row r="259" spans="2:10" s="17" customFormat="1" ht="12" customHeight="1" x14ac:dyDescent="0.2">
      <c r="B259" s="95"/>
      <c r="C259" s="69" t="s">
        <v>282</v>
      </c>
      <c r="D259" s="19">
        <v>19</v>
      </c>
      <c r="E259" s="19">
        <v>27</v>
      </c>
      <c r="F259" s="19">
        <v>46</v>
      </c>
      <c r="G259" s="19">
        <v>5</v>
      </c>
      <c r="H259" s="19">
        <v>8</v>
      </c>
      <c r="I259" s="19">
        <v>13</v>
      </c>
      <c r="J259" s="19">
        <v>59</v>
      </c>
    </row>
    <row r="260" spans="2:10" s="17" customFormat="1" ht="12" customHeight="1" x14ac:dyDescent="0.2">
      <c r="B260" s="95"/>
      <c r="C260" s="69" t="s">
        <v>211</v>
      </c>
      <c r="D260" s="19">
        <v>17</v>
      </c>
      <c r="E260" s="19">
        <v>18</v>
      </c>
      <c r="F260" s="19">
        <v>35</v>
      </c>
      <c r="G260" s="19">
        <v>1</v>
      </c>
      <c r="H260" s="19">
        <v>3</v>
      </c>
      <c r="I260" s="19">
        <v>4</v>
      </c>
      <c r="J260" s="19">
        <v>39</v>
      </c>
    </row>
    <row r="261" spans="2:10" s="17" customFormat="1" ht="12" customHeight="1" x14ac:dyDescent="0.2">
      <c r="B261" s="95"/>
      <c r="C261" s="69" t="s">
        <v>212</v>
      </c>
      <c r="D261" s="19">
        <v>28</v>
      </c>
      <c r="E261" s="19">
        <v>30</v>
      </c>
      <c r="F261" s="19">
        <v>58</v>
      </c>
      <c r="G261" s="19">
        <v>0</v>
      </c>
      <c r="H261" s="19">
        <v>0</v>
      </c>
      <c r="I261" s="19">
        <v>0</v>
      </c>
      <c r="J261" s="19">
        <v>58</v>
      </c>
    </row>
    <row r="262" spans="2:10" s="17" customFormat="1" ht="12" customHeight="1" x14ac:dyDescent="0.2">
      <c r="B262" s="95"/>
      <c r="C262" s="69" t="s">
        <v>213</v>
      </c>
      <c r="D262" s="19">
        <v>43</v>
      </c>
      <c r="E262" s="19">
        <v>38</v>
      </c>
      <c r="F262" s="19">
        <v>81</v>
      </c>
      <c r="G262" s="19">
        <v>4</v>
      </c>
      <c r="H262" s="19">
        <v>6</v>
      </c>
      <c r="I262" s="19">
        <v>10</v>
      </c>
      <c r="J262" s="19">
        <v>91</v>
      </c>
    </row>
    <row r="263" spans="2:10" s="17" customFormat="1" ht="12" customHeight="1" x14ac:dyDescent="0.2">
      <c r="B263" s="95"/>
      <c r="C263" s="69" t="s">
        <v>283</v>
      </c>
      <c r="D263" s="19">
        <v>146</v>
      </c>
      <c r="E263" s="19">
        <v>163</v>
      </c>
      <c r="F263" s="19">
        <v>309</v>
      </c>
      <c r="G263" s="19">
        <v>40</v>
      </c>
      <c r="H263" s="19">
        <v>30</v>
      </c>
      <c r="I263" s="19">
        <v>70</v>
      </c>
      <c r="J263" s="19">
        <v>379</v>
      </c>
    </row>
    <row r="264" spans="2:10" s="17" customFormat="1" ht="12" customHeight="1" x14ac:dyDescent="0.2">
      <c r="B264" s="95"/>
      <c r="C264" s="69" t="s">
        <v>214</v>
      </c>
      <c r="D264" s="19">
        <v>193</v>
      </c>
      <c r="E264" s="19">
        <v>191</v>
      </c>
      <c r="F264" s="19">
        <v>384</v>
      </c>
      <c r="G264" s="19">
        <v>7</v>
      </c>
      <c r="H264" s="19">
        <v>11</v>
      </c>
      <c r="I264" s="19">
        <v>18</v>
      </c>
      <c r="J264" s="19">
        <v>402</v>
      </c>
    </row>
    <row r="265" spans="2:10" s="17" customFormat="1" ht="12" customHeight="1" x14ac:dyDescent="0.2">
      <c r="B265" s="95"/>
      <c r="C265" s="69" t="s">
        <v>215</v>
      </c>
      <c r="D265" s="19">
        <v>70</v>
      </c>
      <c r="E265" s="19">
        <v>78</v>
      </c>
      <c r="F265" s="19">
        <v>148</v>
      </c>
      <c r="G265" s="19">
        <v>16</v>
      </c>
      <c r="H265" s="19">
        <v>7</v>
      </c>
      <c r="I265" s="19">
        <v>23</v>
      </c>
      <c r="J265" s="19">
        <v>171</v>
      </c>
    </row>
    <row r="266" spans="2:10" s="17" customFormat="1" ht="12" customHeight="1" x14ac:dyDescent="0.2">
      <c r="B266" s="95"/>
      <c r="C266" s="69" t="s">
        <v>216</v>
      </c>
      <c r="D266" s="19">
        <v>432</v>
      </c>
      <c r="E266" s="19">
        <v>529</v>
      </c>
      <c r="F266" s="19">
        <v>961</v>
      </c>
      <c r="G266" s="19">
        <v>272</v>
      </c>
      <c r="H266" s="19">
        <v>289</v>
      </c>
      <c r="I266" s="19">
        <v>561</v>
      </c>
      <c r="J266" s="19">
        <v>1522</v>
      </c>
    </row>
    <row r="267" spans="2:10" s="17" customFormat="1" ht="12" customHeight="1" x14ac:dyDescent="0.2">
      <c r="B267" s="95"/>
      <c r="C267" s="69" t="s">
        <v>217</v>
      </c>
      <c r="D267" s="19">
        <v>344</v>
      </c>
      <c r="E267" s="19">
        <v>366</v>
      </c>
      <c r="F267" s="19">
        <v>710</v>
      </c>
      <c r="G267" s="19">
        <v>127</v>
      </c>
      <c r="H267" s="19">
        <v>106</v>
      </c>
      <c r="I267" s="19">
        <v>233</v>
      </c>
      <c r="J267" s="19">
        <v>943</v>
      </c>
    </row>
    <row r="268" spans="2:10" s="17" customFormat="1" ht="12" customHeight="1" x14ac:dyDescent="0.2">
      <c r="B268" s="95"/>
      <c r="C268" s="69" t="s">
        <v>218</v>
      </c>
      <c r="D268" s="19">
        <v>108</v>
      </c>
      <c r="E268" s="19">
        <v>105</v>
      </c>
      <c r="F268" s="19">
        <v>213</v>
      </c>
      <c r="G268" s="19">
        <v>170</v>
      </c>
      <c r="H268" s="19">
        <v>30</v>
      </c>
      <c r="I268" s="19">
        <v>200</v>
      </c>
      <c r="J268" s="19">
        <v>413</v>
      </c>
    </row>
    <row r="269" spans="2:10" s="17" customFormat="1" ht="12" customHeight="1" x14ac:dyDescent="0.2">
      <c r="B269" s="95"/>
      <c r="C269" s="69" t="s">
        <v>219</v>
      </c>
      <c r="D269" s="19">
        <v>55</v>
      </c>
      <c r="E269" s="19">
        <v>47</v>
      </c>
      <c r="F269" s="19">
        <v>102</v>
      </c>
      <c r="G269" s="19">
        <v>7</v>
      </c>
      <c r="H269" s="19">
        <v>2</v>
      </c>
      <c r="I269" s="19">
        <v>9</v>
      </c>
      <c r="J269" s="19">
        <v>111</v>
      </c>
    </row>
    <row r="270" spans="2:10" s="17" customFormat="1" ht="12" customHeight="1" x14ac:dyDescent="0.2">
      <c r="B270" s="95"/>
      <c r="C270" s="69" t="s">
        <v>220</v>
      </c>
      <c r="D270" s="19">
        <v>146</v>
      </c>
      <c r="E270" s="19">
        <v>149</v>
      </c>
      <c r="F270" s="19">
        <v>295</v>
      </c>
      <c r="G270" s="19">
        <v>37</v>
      </c>
      <c r="H270" s="19">
        <v>29</v>
      </c>
      <c r="I270" s="19">
        <v>66</v>
      </c>
      <c r="J270" s="19">
        <v>361</v>
      </c>
    </row>
    <row r="271" spans="2:10" s="17" customFormat="1" ht="12" customHeight="1" x14ac:dyDescent="0.2">
      <c r="B271" s="95"/>
      <c r="C271" s="69" t="s">
        <v>221</v>
      </c>
      <c r="D271" s="19">
        <v>216</v>
      </c>
      <c r="E271" s="19">
        <v>245</v>
      </c>
      <c r="F271" s="19">
        <v>461</v>
      </c>
      <c r="G271" s="19">
        <v>418</v>
      </c>
      <c r="H271" s="19">
        <v>113</v>
      </c>
      <c r="I271" s="19">
        <v>531</v>
      </c>
      <c r="J271" s="19">
        <v>992</v>
      </c>
    </row>
    <row r="272" spans="2:10" s="17" customFormat="1" ht="12" customHeight="1" x14ac:dyDescent="0.2">
      <c r="B272" s="95"/>
      <c r="C272" s="69" t="s">
        <v>222</v>
      </c>
      <c r="D272" s="19">
        <v>160</v>
      </c>
      <c r="E272" s="19">
        <v>168</v>
      </c>
      <c r="F272" s="19">
        <v>328</v>
      </c>
      <c r="G272" s="19">
        <v>61</v>
      </c>
      <c r="H272" s="19">
        <v>39</v>
      </c>
      <c r="I272" s="19">
        <v>100</v>
      </c>
      <c r="J272" s="19">
        <v>428</v>
      </c>
    </row>
    <row r="273" spans="1:10" s="17" customFormat="1" ht="12" customHeight="1" x14ac:dyDescent="0.2">
      <c r="B273" s="95"/>
      <c r="C273" s="69" t="s">
        <v>223</v>
      </c>
      <c r="D273" s="19">
        <v>416</v>
      </c>
      <c r="E273" s="19">
        <v>441</v>
      </c>
      <c r="F273" s="19">
        <v>857</v>
      </c>
      <c r="G273" s="19">
        <v>119</v>
      </c>
      <c r="H273" s="19">
        <v>123</v>
      </c>
      <c r="I273" s="19">
        <v>242</v>
      </c>
      <c r="J273" s="19">
        <v>1099</v>
      </c>
    </row>
    <row r="274" spans="1:10" s="17" customFormat="1" ht="12" customHeight="1" x14ac:dyDescent="0.2">
      <c r="B274" s="95"/>
      <c r="C274" s="69" t="s">
        <v>284</v>
      </c>
      <c r="D274" s="19">
        <v>31</v>
      </c>
      <c r="E274" s="19">
        <v>33</v>
      </c>
      <c r="F274" s="19">
        <v>64</v>
      </c>
      <c r="G274" s="19">
        <v>1</v>
      </c>
      <c r="H274" s="19">
        <v>1</v>
      </c>
      <c r="I274" s="19">
        <v>2</v>
      </c>
      <c r="J274" s="19">
        <v>66</v>
      </c>
    </row>
    <row r="275" spans="1:10" s="17" customFormat="1" ht="12" customHeight="1" x14ac:dyDescent="0.2">
      <c r="B275" s="95"/>
      <c r="C275" s="95" t="s">
        <v>224</v>
      </c>
      <c r="D275" s="106">
        <v>38</v>
      </c>
      <c r="E275" s="106">
        <v>38</v>
      </c>
      <c r="F275" s="106">
        <v>76</v>
      </c>
      <c r="G275" s="106">
        <v>0</v>
      </c>
      <c r="H275" s="106">
        <v>0</v>
      </c>
      <c r="I275" s="106">
        <v>0</v>
      </c>
      <c r="J275" s="106">
        <v>76</v>
      </c>
    </row>
    <row r="276" spans="1:10" s="17" customFormat="1" ht="12" customHeight="1" x14ac:dyDescent="0.2">
      <c r="A276" s="368"/>
      <c r="B276" s="368"/>
      <c r="C276" s="368"/>
      <c r="D276" s="368"/>
      <c r="E276" s="368"/>
      <c r="F276" s="368"/>
      <c r="G276" s="368"/>
      <c r="H276" s="368"/>
      <c r="I276" s="368"/>
      <c r="J276" s="368"/>
    </row>
    <row r="277" spans="1:10" s="17" customFormat="1" ht="12" customHeight="1" x14ac:dyDescent="0.2">
      <c r="A277" s="368"/>
      <c r="B277" s="368"/>
      <c r="C277" s="368"/>
      <c r="D277" s="368"/>
      <c r="E277" s="368"/>
      <c r="F277" s="368"/>
      <c r="G277" s="368"/>
      <c r="H277" s="368"/>
      <c r="I277" s="368"/>
      <c r="J277" s="368"/>
    </row>
    <row r="278" spans="1:10" s="17" customFormat="1" ht="12" customHeight="1" x14ac:dyDescent="0.2">
      <c r="A278" s="326" t="s">
        <v>285</v>
      </c>
      <c r="B278" s="326"/>
      <c r="C278" s="326"/>
      <c r="D278" s="326"/>
      <c r="E278" s="326"/>
      <c r="F278" s="326"/>
      <c r="G278" s="326"/>
      <c r="H278" s="326"/>
      <c r="I278" s="326"/>
      <c r="J278" s="326"/>
    </row>
    <row r="279" spans="1:10" s="17" customFormat="1" ht="12" customHeight="1" x14ac:dyDescent="0.2">
      <c r="B279" s="95"/>
      <c r="C279" s="94" t="s">
        <v>226</v>
      </c>
      <c r="D279" s="29">
        <f t="shared" ref="D279:J279" si="50">SUM(D58:D81)</f>
        <v>17420</v>
      </c>
      <c r="E279" s="29">
        <f t="shared" si="50"/>
        <v>20110</v>
      </c>
      <c r="F279" s="29">
        <f t="shared" si="50"/>
        <v>37530</v>
      </c>
      <c r="G279" s="29">
        <f t="shared" si="50"/>
        <v>5154</v>
      </c>
      <c r="H279" s="29">
        <f t="shared" si="50"/>
        <v>4643</v>
      </c>
      <c r="I279" s="29">
        <f t="shared" si="50"/>
        <v>9797</v>
      </c>
      <c r="J279" s="29">
        <f t="shared" si="50"/>
        <v>47327</v>
      </c>
    </row>
    <row r="280" spans="1:10" s="17" customFormat="1" ht="12" customHeight="1" x14ac:dyDescent="0.2">
      <c r="B280" s="95"/>
      <c r="C280" s="69" t="s">
        <v>227</v>
      </c>
      <c r="D280" s="19">
        <f t="shared" ref="D280:J280" si="51">SUM(D84:D157)</f>
        <v>44301</v>
      </c>
      <c r="E280" s="19">
        <f t="shared" si="51"/>
        <v>53351</v>
      </c>
      <c r="F280" s="19">
        <f t="shared" si="51"/>
        <v>97652</v>
      </c>
      <c r="G280" s="19">
        <f t="shared" si="51"/>
        <v>19141</v>
      </c>
      <c r="H280" s="19">
        <f t="shared" si="51"/>
        <v>16960</v>
      </c>
      <c r="I280" s="19">
        <f t="shared" si="51"/>
        <v>36101</v>
      </c>
      <c r="J280" s="19">
        <f t="shared" si="51"/>
        <v>133753</v>
      </c>
    </row>
    <row r="281" spans="1:10" s="17" customFormat="1" ht="12" customHeight="1" x14ac:dyDescent="0.2">
      <c r="B281" s="95"/>
      <c r="C281" s="69" t="s">
        <v>228</v>
      </c>
      <c r="D281" s="19">
        <f t="shared" ref="D281:J281" si="52">SUM(D160:D199)</f>
        <v>20639</v>
      </c>
      <c r="E281" s="19">
        <f t="shared" si="52"/>
        <v>24903</v>
      </c>
      <c r="F281" s="19">
        <f t="shared" si="52"/>
        <v>45542</v>
      </c>
      <c r="G281" s="19">
        <f t="shared" si="52"/>
        <v>7373</v>
      </c>
      <c r="H281" s="19">
        <f t="shared" si="52"/>
        <v>6639</v>
      </c>
      <c r="I281" s="19">
        <f t="shared" si="52"/>
        <v>14012</v>
      </c>
      <c r="J281" s="19">
        <f t="shared" si="52"/>
        <v>59554</v>
      </c>
    </row>
    <row r="282" spans="1:10" s="17" customFormat="1" ht="12" customHeight="1" x14ac:dyDescent="0.2">
      <c r="B282" s="95"/>
      <c r="C282" s="69" t="s">
        <v>229</v>
      </c>
      <c r="D282" s="19">
        <f t="shared" ref="D282:J282" si="53">SUM(D202:D212)</f>
        <v>2461</v>
      </c>
      <c r="E282" s="19">
        <f t="shared" si="53"/>
        <v>2737</v>
      </c>
      <c r="F282" s="19">
        <f t="shared" si="53"/>
        <v>5198</v>
      </c>
      <c r="G282" s="19">
        <f t="shared" si="53"/>
        <v>346</v>
      </c>
      <c r="H282" s="19">
        <f t="shared" si="53"/>
        <v>252</v>
      </c>
      <c r="I282" s="19">
        <f t="shared" si="53"/>
        <v>598</v>
      </c>
      <c r="J282" s="19">
        <f t="shared" si="53"/>
        <v>5796</v>
      </c>
    </row>
    <row r="283" spans="1:10" s="17" customFormat="1" ht="12" customHeight="1" x14ac:dyDescent="0.2">
      <c r="B283" s="95"/>
      <c r="C283" s="69" t="s">
        <v>230</v>
      </c>
      <c r="D283" s="19">
        <f t="shared" ref="D283:J283" si="54">SUM(D215:D233)</f>
        <v>15546</v>
      </c>
      <c r="E283" s="19">
        <f t="shared" si="54"/>
        <v>18095</v>
      </c>
      <c r="F283" s="19">
        <f t="shared" si="54"/>
        <v>33641</v>
      </c>
      <c r="G283" s="19">
        <f t="shared" si="54"/>
        <v>6513</v>
      </c>
      <c r="H283" s="19">
        <f t="shared" si="54"/>
        <v>5702</v>
      </c>
      <c r="I283" s="19">
        <f t="shared" si="54"/>
        <v>12215</v>
      </c>
      <c r="J283" s="19">
        <f t="shared" si="54"/>
        <v>45856</v>
      </c>
    </row>
    <row r="284" spans="1:10" s="17" customFormat="1" ht="12" customHeight="1" x14ac:dyDescent="0.2">
      <c r="B284" s="95"/>
      <c r="C284" s="69" t="s">
        <v>231</v>
      </c>
      <c r="D284" s="19">
        <f t="shared" ref="D284:J284" si="55">SUM(D236:D241)</f>
        <v>3887</v>
      </c>
      <c r="E284" s="19">
        <f t="shared" si="55"/>
        <v>4283</v>
      </c>
      <c r="F284" s="19">
        <f t="shared" si="55"/>
        <v>8170</v>
      </c>
      <c r="G284" s="19">
        <f t="shared" si="55"/>
        <v>2051</v>
      </c>
      <c r="H284" s="19">
        <f t="shared" si="55"/>
        <v>1691</v>
      </c>
      <c r="I284" s="19">
        <f t="shared" si="55"/>
        <v>3742</v>
      </c>
      <c r="J284" s="19">
        <f t="shared" si="55"/>
        <v>11912</v>
      </c>
    </row>
    <row r="285" spans="1:10" s="17" customFormat="1" ht="12" customHeight="1" x14ac:dyDescent="0.2">
      <c r="B285" s="95"/>
      <c r="C285" s="69" t="s">
        <v>232</v>
      </c>
      <c r="D285" s="19">
        <f t="shared" ref="D285:J285" si="56">SUM(D244:D252)</f>
        <v>2550</v>
      </c>
      <c r="E285" s="19">
        <f t="shared" si="56"/>
        <v>2614</v>
      </c>
      <c r="F285" s="19">
        <f t="shared" si="56"/>
        <v>5164</v>
      </c>
      <c r="G285" s="19">
        <f t="shared" si="56"/>
        <v>265</v>
      </c>
      <c r="H285" s="19">
        <f t="shared" si="56"/>
        <v>191</v>
      </c>
      <c r="I285" s="19">
        <f t="shared" si="56"/>
        <v>456</v>
      </c>
      <c r="J285" s="19">
        <f t="shared" si="56"/>
        <v>5620</v>
      </c>
    </row>
    <row r="286" spans="1:10" s="17" customFormat="1" ht="12" customHeight="1" x14ac:dyDescent="0.2">
      <c r="B286" s="95"/>
      <c r="C286" s="69" t="s">
        <v>233</v>
      </c>
      <c r="D286" s="19">
        <f t="shared" ref="D286:J286" si="57">SUM(D255:D275)</f>
        <v>3417</v>
      </c>
      <c r="E286" s="19">
        <f t="shared" si="57"/>
        <v>3742</v>
      </c>
      <c r="F286" s="19">
        <f t="shared" si="57"/>
        <v>7159</v>
      </c>
      <c r="G286" s="19">
        <f t="shared" si="57"/>
        <v>1786</v>
      </c>
      <c r="H286" s="19">
        <f t="shared" si="57"/>
        <v>1168</v>
      </c>
      <c r="I286" s="19">
        <f t="shared" si="57"/>
        <v>2954</v>
      </c>
      <c r="J286" s="19">
        <f t="shared" si="57"/>
        <v>10113</v>
      </c>
    </row>
    <row r="287" spans="1:10" s="17" customFormat="1" ht="12" customHeight="1" x14ac:dyDescent="0.2">
      <c r="B287" s="95"/>
      <c r="C287" s="97" t="s">
        <v>274</v>
      </c>
      <c r="D287" s="107">
        <f t="shared" ref="D287:J287" si="58">SUM(D279:D286)</f>
        <v>110221</v>
      </c>
      <c r="E287" s="107">
        <f t="shared" si="58"/>
        <v>129835</v>
      </c>
      <c r="F287" s="107">
        <f t="shared" si="58"/>
        <v>240056</v>
      </c>
      <c r="G287" s="107">
        <f t="shared" si="58"/>
        <v>42629</v>
      </c>
      <c r="H287" s="107">
        <f t="shared" si="58"/>
        <v>37246</v>
      </c>
      <c r="I287" s="107">
        <f t="shared" si="58"/>
        <v>79875</v>
      </c>
      <c r="J287" s="107">
        <f t="shared" si="58"/>
        <v>319931</v>
      </c>
    </row>
    <row r="288" spans="1:10" s="17" customFormat="1" ht="12" customHeight="1" x14ac:dyDescent="0.2">
      <c r="A288" s="368"/>
      <c r="B288" s="368"/>
      <c r="C288" s="368"/>
      <c r="D288" s="368"/>
      <c r="E288" s="368"/>
      <c r="F288" s="368"/>
      <c r="G288" s="368"/>
      <c r="H288" s="368"/>
      <c r="I288" s="368"/>
      <c r="J288" s="368"/>
    </row>
    <row r="289" spans="1:10" s="17" customFormat="1" ht="12" customHeight="1" x14ac:dyDescent="0.2">
      <c r="A289" s="326" t="s">
        <v>369</v>
      </c>
      <c r="B289" s="326"/>
      <c r="C289" s="326"/>
      <c r="D289" s="326"/>
      <c r="E289" s="326"/>
      <c r="F289" s="326"/>
      <c r="G289" s="326"/>
      <c r="H289" s="326"/>
      <c r="I289" s="326"/>
      <c r="J289" s="326"/>
    </row>
    <row r="290" spans="1:10" s="17" customFormat="1" ht="12" customHeight="1" x14ac:dyDescent="0.2">
      <c r="B290" s="95"/>
      <c r="C290" s="94" t="s">
        <v>230</v>
      </c>
      <c r="D290" s="29">
        <f t="shared" ref="D290:J290" si="59">D215+D216+D217+D218+D219+D220+D221+D222+D224+D227+D228+D231+D233+D237+D167+D229</f>
        <v>16199</v>
      </c>
      <c r="E290" s="29">
        <f t="shared" si="59"/>
        <v>18908</v>
      </c>
      <c r="F290" s="29">
        <f t="shared" si="59"/>
        <v>35107</v>
      </c>
      <c r="G290" s="29">
        <f t="shared" si="59"/>
        <v>6774</v>
      </c>
      <c r="H290" s="29">
        <f t="shared" si="59"/>
        <v>5917</v>
      </c>
      <c r="I290" s="29">
        <f t="shared" si="59"/>
        <v>12691</v>
      </c>
      <c r="J290" s="29">
        <f t="shared" si="59"/>
        <v>47798</v>
      </c>
    </row>
    <row r="291" spans="1:10" s="17" customFormat="1" ht="12" customHeight="1" x14ac:dyDescent="0.2">
      <c r="B291" s="95"/>
      <c r="C291" s="69" t="s">
        <v>234</v>
      </c>
      <c r="D291" s="19">
        <f t="shared" ref="D291:J291" si="60">D58+D59+D60+D64+D65+D66+D67+D68+D69+D70+D72+D73+D75+D76+D77+D78+D79+D80+D81+D98</f>
        <v>17050</v>
      </c>
      <c r="E291" s="19">
        <f t="shared" si="60"/>
        <v>19728</v>
      </c>
      <c r="F291" s="19">
        <f t="shared" si="60"/>
        <v>36778</v>
      </c>
      <c r="G291" s="19">
        <f t="shared" si="60"/>
        <v>5133</v>
      </c>
      <c r="H291" s="19">
        <f t="shared" si="60"/>
        <v>4637</v>
      </c>
      <c r="I291" s="19">
        <f t="shared" si="60"/>
        <v>9770</v>
      </c>
      <c r="J291" s="19">
        <f t="shared" si="60"/>
        <v>46548</v>
      </c>
    </row>
    <row r="292" spans="1:10" s="17" customFormat="1" ht="12" customHeight="1" x14ac:dyDescent="0.2">
      <c r="B292" s="95"/>
      <c r="C292" s="69" t="s">
        <v>228</v>
      </c>
      <c r="D292" s="19">
        <f t="shared" ref="D292:J292" si="61">D160+D163+D166+D169+D173+D179+D180+D183+D185+D187+D190+D194+D195+D197+D202+D209+D212+D172+D176+D178+D181</f>
        <v>19426</v>
      </c>
      <c r="E292" s="19">
        <f t="shared" si="61"/>
        <v>23523</v>
      </c>
      <c r="F292" s="19">
        <f t="shared" si="61"/>
        <v>42949</v>
      </c>
      <c r="G292" s="19">
        <f t="shared" si="61"/>
        <v>7042</v>
      </c>
      <c r="H292" s="19">
        <f t="shared" si="61"/>
        <v>6359</v>
      </c>
      <c r="I292" s="19">
        <f t="shared" si="61"/>
        <v>13401</v>
      </c>
      <c r="J292" s="19">
        <f t="shared" si="61"/>
        <v>56350</v>
      </c>
    </row>
    <row r="293" spans="1:10" s="17" customFormat="1" ht="12" customHeight="1" x14ac:dyDescent="0.2">
      <c r="B293" s="95"/>
      <c r="C293" s="69" t="s">
        <v>227</v>
      </c>
      <c r="D293" s="19">
        <f t="shared" ref="D293:J293" si="62">+D84+D85+D87+D89+D90+D91+D95+D93+D100+D99+D104+D101+D106+D103+D107+D105+D108+D114+D112+D111+D115+D116+D118+D119+D120+D121+D122+D124+D123+D125+D126+D128+D127+D130+D129+D133+D136+D135+D138+D137+D139+D140+D141+D142+D143+D145+D146+D149+D148+D150+D151+D153+D154+D156+D157</f>
        <v>40848</v>
      </c>
      <c r="E293" s="19">
        <f t="shared" si="62"/>
        <v>49612</v>
      </c>
      <c r="F293" s="19">
        <f t="shared" si="62"/>
        <v>90460</v>
      </c>
      <c r="G293" s="19">
        <f t="shared" si="62"/>
        <v>18549</v>
      </c>
      <c r="H293" s="19">
        <f t="shared" si="62"/>
        <v>16510</v>
      </c>
      <c r="I293" s="19">
        <f t="shared" si="62"/>
        <v>35059</v>
      </c>
      <c r="J293" s="19">
        <f t="shared" si="62"/>
        <v>125519</v>
      </c>
    </row>
    <row r="294" spans="1:10" s="17" customFormat="1" ht="12" customHeight="1" x14ac:dyDescent="0.2">
      <c r="B294" s="95"/>
      <c r="C294" s="97" t="s">
        <v>286</v>
      </c>
      <c r="D294" s="107">
        <f t="shared" ref="D294:J294" si="63">SUM(D290:D293)</f>
        <v>93523</v>
      </c>
      <c r="E294" s="107">
        <f t="shared" si="63"/>
        <v>111771</v>
      </c>
      <c r="F294" s="107">
        <f t="shared" si="63"/>
        <v>205294</v>
      </c>
      <c r="G294" s="107">
        <f t="shared" si="63"/>
        <v>37498</v>
      </c>
      <c r="H294" s="107">
        <f t="shared" si="63"/>
        <v>33423</v>
      </c>
      <c r="I294" s="107">
        <f t="shared" si="63"/>
        <v>70921</v>
      </c>
      <c r="J294" s="107">
        <f t="shared" si="63"/>
        <v>276215</v>
      </c>
    </row>
    <row r="295" spans="1:10" s="78" customFormat="1" ht="5.25" customHeight="1" x14ac:dyDescent="0.2">
      <c r="A295" s="345"/>
      <c r="B295" s="345"/>
      <c r="C295" s="345"/>
      <c r="D295" s="345"/>
      <c r="E295" s="345"/>
      <c r="F295" s="345"/>
      <c r="G295" s="345"/>
      <c r="H295" s="345"/>
      <c r="I295" s="345"/>
      <c r="J295" s="272"/>
    </row>
    <row r="296" spans="1:10" s="33" customFormat="1" ht="12" customHeight="1" x14ac:dyDescent="0.2">
      <c r="A296" s="294" t="s">
        <v>368</v>
      </c>
      <c r="B296" s="294"/>
      <c r="C296" s="294"/>
      <c r="D296" s="294"/>
      <c r="E296" s="294"/>
      <c r="F296" s="294"/>
      <c r="G296" s="294"/>
      <c r="H296" s="294"/>
      <c r="I296" s="294"/>
      <c r="J296" s="272"/>
    </row>
    <row r="297" spans="1:10" s="31" customFormat="1" ht="11.25" x14ac:dyDescent="0.2">
      <c r="A297" s="294"/>
      <c r="B297" s="294"/>
      <c r="C297" s="294"/>
      <c r="D297" s="294"/>
      <c r="E297" s="294"/>
      <c r="F297" s="294"/>
      <c r="G297" s="294"/>
      <c r="H297" s="294"/>
      <c r="I297" s="294"/>
      <c r="J297" s="294"/>
    </row>
    <row r="298" spans="1:10" s="33" customFormat="1" ht="9" customHeight="1" x14ac:dyDescent="0.2">
      <c r="A298" s="366" t="s">
        <v>236</v>
      </c>
      <c r="B298" s="366"/>
      <c r="C298" s="366"/>
      <c r="D298" s="366"/>
      <c r="E298" s="366"/>
      <c r="F298" s="366"/>
      <c r="G298" s="366"/>
      <c r="H298" s="366"/>
      <c r="I298" s="366"/>
      <c r="J298" s="366"/>
    </row>
    <row r="299" spans="1:10" s="98" customFormat="1" ht="5.25" customHeight="1" x14ac:dyDescent="0.2">
      <c r="A299" s="367"/>
      <c r="B299" s="367"/>
      <c r="C299" s="367"/>
      <c r="D299" s="367"/>
      <c r="E299" s="367"/>
      <c r="F299" s="367"/>
      <c r="G299" s="367"/>
      <c r="H299" s="367"/>
      <c r="I299" s="367"/>
      <c r="J299" s="367"/>
    </row>
    <row r="300" spans="1:10" s="99" customFormat="1" ht="11.25" customHeight="1" x14ac:dyDescent="0.2">
      <c r="A300" s="367" t="s">
        <v>295</v>
      </c>
      <c r="B300" s="367"/>
      <c r="C300" s="367"/>
      <c r="D300" s="367"/>
      <c r="E300" s="367"/>
      <c r="F300" s="367"/>
      <c r="G300" s="367"/>
      <c r="H300" s="367"/>
      <c r="I300" s="367"/>
      <c r="J300" s="367"/>
    </row>
    <row r="301" spans="1:10" s="99" customFormat="1" ht="11.25" customHeight="1" x14ac:dyDescent="0.2">
      <c r="A301" s="367" t="s">
        <v>336</v>
      </c>
      <c r="B301" s="367"/>
      <c r="C301" s="367"/>
      <c r="D301" s="367"/>
      <c r="E301" s="367"/>
      <c r="F301" s="367"/>
      <c r="G301" s="367"/>
      <c r="H301" s="367"/>
      <c r="I301" s="367"/>
      <c r="J301" s="367"/>
    </row>
    <row r="302" spans="1:10" ht="12" customHeight="1" x14ac:dyDescent="0.2">
      <c r="J302" s="104"/>
    </row>
    <row r="303" spans="1:10" ht="12" customHeight="1" x14ac:dyDescent="0.2">
      <c r="J303" s="104"/>
    </row>
    <row r="304" spans="1:10" ht="12" customHeight="1" x14ac:dyDescent="0.2">
      <c r="J304" s="104"/>
    </row>
    <row r="305" spans="4:10" ht="12" customHeight="1" x14ac:dyDescent="0.2">
      <c r="J305" s="104"/>
    </row>
    <row r="306" spans="4:10" ht="12" customHeight="1" x14ac:dyDescent="0.2">
      <c r="J306" s="104"/>
    </row>
    <row r="307" spans="4:10" ht="12" customHeight="1" x14ac:dyDescent="0.2">
      <c r="J307" s="104"/>
    </row>
    <row r="308" spans="4:10" ht="12" customHeight="1" x14ac:dyDescent="0.2">
      <c r="J308" s="104"/>
    </row>
    <row r="309" spans="4:10" ht="12" customHeight="1" x14ac:dyDescent="0.2">
      <c r="D309" s="108"/>
      <c r="E309" s="108"/>
      <c r="F309" s="108"/>
      <c r="G309" s="108"/>
      <c r="H309" s="108"/>
      <c r="I309" s="108"/>
      <c r="J309" s="108"/>
    </row>
    <row r="310" spans="4:10" ht="12" customHeight="1" x14ac:dyDescent="0.2">
      <c r="D310" s="108"/>
      <c r="E310" s="108"/>
      <c r="F310" s="108"/>
      <c r="G310" s="108"/>
      <c r="H310" s="108"/>
      <c r="I310" s="108"/>
      <c r="J310" s="108"/>
    </row>
    <row r="311" spans="4:10" ht="12" customHeight="1" x14ac:dyDescent="0.2">
      <c r="D311" s="108"/>
      <c r="E311" s="108"/>
      <c r="F311" s="108"/>
      <c r="G311" s="108"/>
      <c r="H311" s="108"/>
      <c r="I311" s="108"/>
      <c r="J311" s="108"/>
    </row>
    <row r="312" spans="4:10" ht="12" customHeight="1" x14ac:dyDescent="0.2">
      <c r="D312" s="108"/>
      <c r="E312" s="108"/>
      <c r="F312" s="108"/>
      <c r="G312" s="108"/>
      <c r="H312" s="108"/>
      <c r="I312" s="108"/>
      <c r="J312" s="108"/>
    </row>
    <row r="313" spans="4:10" ht="12" customHeight="1" x14ac:dyDescent="0.2">
      <c r="D313" s="108"/>
      <c r="E313" s="108"/>
      <c r="F313" s="108"/>
      <c r="G313" s="108"/>
      <c r="H313" s="108"/>
      <c r="I313" s="108"/>
      <c r="J313" s="108"/>
    </row>
    <row r="314" spans="4:10" ht="12" customHeight="1" x14ac:dyDescent="0.2">
      <c r="D314" s="108"/>
      <c r="E314" s="108"/>
      <c r="F314" s="108"/>
      <c r="G314" s="108"/>
      <c r="H314" s="108"/>
      <c r="I314" s="108"/>
      <c r="J314" s="108"/>
    </row>
    <row r="315" spans="4:10" ht="12" customHeight="1" x14ac:dyDescent="0.2">
      <c r="D315" s="108"/>
      <c r="E315" s="108"/>
      <c r="F315" s="108"/>
      <c r="G315" s="108"/>
      <c r="H315" s="108"/>
      <c r="I315" s="108"/>
      <c r="J315" s="108"/>
    </row>
    <row r="316" spans="4:10" ht="12" customHeight="1" x14ac:dyDescent="0.2">
      <c r="D316" s="108"/>
      <c r="E316" s="108"/>
      <c r="F316" s="108"/>
      <c r="G316" s="108"/>
      <c r="H316" s="108"/>
      <c r="I316" s="108"/>
      <c r="J316" s="108"/>
    </row>
    <row r="317" spans="4:10" ht="12" customHeight="1" x14ac:dyDescent="0.2">
      <c r="D317" s="108"/>
      <c r="E317" s="108"/>
      <c r="F317" s="108"/>
      <c r="G317" s="108"/>
      <c r="H317" s="108"/>
      <c r="I317" s="108"/>
      <c r="J317" s="108"/>
    </row>
    <row r="318" spans="4:10" ht="12" customHeight="1" x14ac:dyDescent="0.2">
      <c r="D318" s="108"/>
      <c r="E318" s="108"/>
      <c r="F318" s="108"/>
      <c r="G318" s="108"/>
      <c r="H318" s="108"/>
      <c r="I318" s="108"/>
      <c r="J318" s="108"/>
    </row>
    <row r="319" spans="4:10" ht="12" customHeight="1" x14ac:dyDescent="0.2">
      <c r="D319" s="108"/>
      <c r="E319" s="108"/>
      <c r="F319" s="108"/>
      <c r="G319" s="108"/>
      <c r="H319" s="108"/>
      <c r="I319" s="108"/>
      <c r="J319" s="108"/>
    </row>
    <row r="320" spans="4:10" ht="12" customHeight="1" x14ac:dyDescent="0.2">
      <c r="D320" s="108"/>
      <c r="E320" s="108"/>
      <c r="F320" s="108"/>
      <c r="G320" s="108"/>
      <c r="H320" s="108"/>
      <c r="I320" s="108"/>
      <c r="J320" s="108"/>
    </row>
    <row r="321" spans="4:10" ht="12" customHeight="1" x14ac:dyDescent="0.2">
      <c r="D321" s="108"/>
      <c r="E321" s="108"/>
      <c r="F321" s="108"/>
      <c r="G321" s="108"/>
      <c r="H321" s="108"/>
      <c r="I321" s="108"/>
      <c r="J321" s="108"/>
    </row>
    <row r="322" spans="4:10" ht="12" customHeight="1" x14ac:dyDescent="0.2">
      <c r="D322" s="108"/>
      <c r="E322" s="108"/>
      <c r="F322" s="108"/>
      <c r="G322" s="108"/>
      <c r="H322" s="108"/>
      <c r="I322" s="108"/>
      <c r="J322" s="108"/>
    </row>
    <row r="323" spans="4:10" ht="12" customHeight="1" x14ac:dyDescent="0.2">
      <c r="J323" s="104"/>
    </row>
    <row r="324" spans="4:10" ht="12" customHeight="1" x14ac:dyDescent="0.2">
      <c r="J324" s="104"/>
    </row>
    <row r="325" spans="4:10" ht="12" customHeight="1" x14ac:dyDescent="0.2">
      <c r="J325" s="104"/>
    </row>
    <row r="326" spans="4:10" ht="12" customHeight="1" x14ac:dyDescent="0.2">
      <c r="J326" s="104"/>
    </row>
    <row r="327" spans="4:10" ht="12" customHeight="1" x14ac:dyDescent="0.2">
      <c r="J327" s="104"/>
    </row>
    <row r="328" spans="4:10" ht="12" customHeight="1" x14ac:dyDescent="0.2">
      <c r="J328" s="104"/>
    </row>
    <row r="329" spans="4:10" ht="12" customHeight="1" x14ac:dyDescent="0.2">
      <c r="J329" s="104"/>
    </row>
    <row r="330" spans="4:10" ht="12" customHeight="1" x14ac:dyDescent="0.2">
      <c r="J330" s="104"/>
    </row>
  </sheetData>
  <mergeCells count="65">
    <mergeCell ref="A277:J277"/>
    <mergeCell ref="A278:J278"/>
    <mergeCell ref="A299:J299"/>
    <mergeCell ref="A300:J300"/>
    <mergeCell ref="A301:J301"/>
    <mergeCell ref="A288:J288"/>
    <mergeCell ref="A289:J289"/>
    <mergeCell ref="A297:J297"/>
    <mergeCell ref="A298:J298"/>
    <mergeCell ref="A296:J296"/>
    <mergeCell ref="A295:J295"/>
    <mergeCell ref="A83:C83"/>
    <mergeCell ref="A158:J158"/>
    <mergeCell ref="A276:J276"/>
    <mergeCell ref="A159:C159"/>
    <mergeCell ref="A200:J200"/>
    <mergeCell ref="A201:C201"/>
    <mergeCell ref="A213:J213"/>
    <mergeCell ref="A214:C214"/>
    <mergeCell ref="A234:J234"/>
    <mergeCell ref="A235:C235"/>
    <mergeCell ref="A242:J242"/>
    <mergeCell ref="A243:C243"/>
    <mergeCell ref="A253:J253"/>
    <mergeCell ref="A254:C254"/>
    <mergeCell ref="A82:J82"/>
    <mergeCell ref="B41:C41"/>
    <mergeCell ref="B42:C42"/>
    <mergeCell ref="B46:C46"/>
    <mergeCell ref="A50:J50"/>
    <mergeCell ref="A51:C51"/>
    <mergeCell ref="B52:C52"/>
    <mergeCell ref="B53:C53"/>
    <mergeCell ref="B54:C54"/>
    <mergeCell ref="A55:J55"/>
    <mergeCell ref="A56:C56"/>
    <mergeCell ref="A57:C57"/>
    <mergeCell ref="A40:C40"/>
    <mergeCell ref="B22:C22"/>
    <mergeCell ref="B23:C23"/>
    <mergeCell ref="B24:C24"/>
    <mergeCell ref="B27:C27"/>
    <mergeCell ref="B30:C30"/>
    <mergeCell ref="B31:C31"/>
    <mergeCell ref="A35:J35"/>
    <mergeCell ref="A36:C36"/>
    <mergeCell ref="B37:C37"/>
    <mergeCell ref="B38:C38"/>
    <mergeCell ref="A39:J39"/>
    <mergeCell ref="A21:C21"/>
    <mergeCell ref="A1:J1"/>
    <mergeCell ref="D5:F5"/>
    <mergeCell ref="G5:I5"/>
    <mergeCell ref="A8:J8"/>
    <mergeCell ref="A10:C10"/>
    <mergeCell ref="B11:C11"/>
    <mergeCell ref="D6:F6"/>
    <mergeCell ref="G6:I6"/>
    <mergeCell ref="A7:J7"/>
    <mergeCell ref="A2:J2"/>
    <mergeCell ref="A3:J3"/>
    <mergeCell ref="A4:J4"/>
    <mergeCell ref="B15:C15"/>
    <mergeCell ref="B19:C19"/>
    <mergeCell ref="A20:J20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J337"/>
  <sheetViews>
    <sheetView workbookViewId="0">
      <selection sqref="A1:J1"/>
    </sheetView>
  </sheetViews>
  <sheetFormatPr defaultRowHeight="12.75" x14ac:dyDescent="0.2"/>
  <cols>
    <col min="1" max="1" width="1.7109375" style="83" customWidth="1"/>
    <col min="2" max="2" width="1.7109375" style="35" customWidth="1"/>
    <col min="3" max="3" width="25.7109375" style="35" customWidth="1"/>
    <col min="4" max="16384" width="9.140625" style="35"/>
  </cols>
  <sheetData>
    <row r="1" spans="1:10" s="100" customFormat="1" ht="15" customHeight="1" x14ac:dyDescent="0.25">
      <c r="A1" s="352"/>
      <c r="B1" s="352"/>
      <c r="C1" s="352"/>
      <c r="D1" s="352"/>
      <c r="E1" s="352"/>
      <c r="F1" s="352"/>
      <c r="G1" s="352"/>
      <c r="H1" s="352"/>
      <c r="I1" s="352"/>
      <c r="J1" s="352"/>
    </row>
    <row r="2" spans="1:10" s="101" customFormat="1" x14ac:dyDescent="0.2">
      <c r="A2" s="350" t="s">
        <v>296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 s="101" customFormat="1" x14ac:dyDescent="0.2">
      <c r="A3" s="350"/>
      <c r="B3" s="350"/>
      <c r="C3" s="350"/>
      <c r="D3" s="350"/>
      <c r="E3" s="350"/>
      <c r="F3" s="350"/>
      <c r="G3" s="350"/>
      <c r="H3" s="350"/>
      <c r="I3" s="350"/>
      <c r="J3" s="350"/>
    </row>
    <row r="4" spans="1:10" s="101" customFormat="1" x14ac:dyDescent="0.2">
      <c r="A4" s="317"/>
      <c r="B4" s="317"/>
      <c r="C4" s="317"/>
      <c r="D4" s="317"/>
      <c r="E4" s="317"/>
      <c r="F4" s="317"/>
      <c r="G4" s="317"/>
      <c r="H4" s="317"/>
      <c r="I4" s="317"/>
      <c r="J4" s="317"/>
    </row>
    <row r="5" spans="1:10" s="104" customFormat="1" ht="12" customHeight="1" x14ac:dyDescent="0.2">
      <c r="A5" s="102"/>
      <c r="B5" s="103"/>
      <c r="C5" s="103"/>
      <c r="D5" s="356" t="s">
        <v>2</v>
      </c>
      <c r="E5" s="357"/>
      <c r="F5" s="357"/>
      <c r="G5" s="356" t="s">
        <v>3</v>
      </c>
      <c r="H5" s="357"/>
      <c r="I5" s="357"/>
      <c r="J5" s="85" t="s">
        <v>1</v>
      </c>
    </row>
    <row r="6" spans="1:10" s="104" customFormat="1" ht="12" customHeight="1" x14ac:dyDescent="0.2">
      <c r="A6" s="86"/>
      <c r="D6" s="370"/>
      <c r="E6" s="371"/>
      <c r="F6" s="372"/>
      <c r="G6" s="370"/>
      <c r="H6" s="371"/>
      <c r="I6" s="372"/>
      <c r="J6" s="87" t="s">
        <v>273</v>
      </c>
    </row>
    <row r="7" spans="1:10" s="104" customFormat="1" ht="12" customHeight="1" x14ac:dyDescent="0.2">
      <c r="A7" s="361"/>
      <c r="B7" s="361"/>
      <c r="C7" s="361"/>
      <c r="D7" s="361"/>
      <c r="E7" s="361"/>
      <c r="F7" s="361"/>
      <c r="G7" s="361"/>
      <c r="H7" s="361"/>
      <c r="I7" s="361"/>
      <c r="J7" s="361"/>
    </row>
    <row r="8" spans="1:10" s="104" customFormat="1" ht="12" customHeight="1" x14ac:dyDescent="0.2">
      <c r="A8" s="369"/>
      <c r="B8" s="369"/>
      <c r="C8" s="369"/>
      <c r="D8" s="369"/>
      <c r="E8" s="369"/>
      <c r="F8" s="369"/>
      <c r="G8" s="369"/>
      <c r="H8" s="369"/>
      <c r="I8" s="369"/>
      <c r="J8" s="369"/>
    </row>
    <row r="9" spans="1:10" s="104" customFormat="1" ht="12" customHeight="1" x14ac:dyDescent="0.2">
      <c r="A9" s="105"/>
      <c r="B9" s="105"/>
      <c r="C9" s="105"/>
      <c r="D9" s="88" t="s">
        <v>4</v>
      </c>
      <c r="E9" s="88" t="s">
        <v>5</v>
      </c>
      <c r="F9" s="88" t="s">
        <v>1</v>
      </c>
      <c r="G9" s="88" t="s">
        <v>4</v>
      </c>
      <c r="H9" s="88" t="s">
        <v>5</v>
      </c>
      <c r="I9" s="88" t="s">
        <v>1</v>
      </c>
      <c r="J9" s="10"/>
    </row>
    <row r="10" spans="1:10" s="17" customFormat="1" ht="11.25" customHeight="1" x14ac:dyDescent="0.2">
      <c r="A10" s="326" t="s">
        <v>7</v>
      </c>
      <c r="B10" s="326"/>
      <c r="C10" s="326"/>
      <c r="D10" s="14">
        <f t="shared" ref="D10:J10" si="0">D11+D15+D19</f>
        <v>10324</v>
      </c>
      <c r="E10" s="14">
        <f t="shared" si="0"/>
        <v>11144</v>
      </c>
      <c r="F10" s="14">
        <f t="shared" si="0"/>
        <v>21468</v>
      </c>
      <c r="G10" s="14">
        <f t="shared" si="0"/>
        <v>3989</v>
      </c>
      <c r="H10" s="14">
        <f t="shared" si="0"/>
        <v>3072</v>
      </c>
      <c r="I10" s="14">
        <f t="shared" si="0"/>
        <v>7061</v>
      </c>
      <c r="J10" s="14">
        <f t="shared" si="0"/>
        <v>28529</v>
      </c>
    </row>
    <row r="11" spans="1:10" s="17" customFormat="1" ht="11.25" customHeight="1" x14ac:dyDescent="0.2">
      <c r="A11" s="90"/>
      <c r="B11" s="341" t="s">
        <v>8</v>
      </c>
      <c r="C11" s="341"/>
      <c r="D11" s="19">
        <f t="shared" ref="D11:J11" si="1">D12+D13+D14</f>
        <v>3412</v>
      </c>
      <c r="E11" s="19">
        <f t="shared" si="1"/>
        <v>3721</v>
      </c>
      <c r="F11" s="19">
        <f t="shared" si="1"/>
        <v>7133</v>
      </c>
      <c r="G11" s="19">
        <f t="shared" si="1"/>
        <v>1642</v>
      </c>
      <c r="H11" s="19">
        <f t="shared" si="1"/>
        <v>1154</v>
      </c>
      <c r="I11" s="19">
        <f t="shared" si="1"/>
        <v>2796</v>
      </c>
      <c r="J11" s="19">
        <f t="shared" si="1"/>
        <v>9929</v>
      </c>
    </row>
    <row r="12" spans="1:10" s="17" customFormat="1" ht="11.25" customHeight="1" x14ac:dyDescent="0.2">
      <c r="A12" s="90"/>
      <c r="B12" s="71"/>
      <c r="C12" s="91" t="s">
        <v>9</v>
      </c>
      <c r="D12" s="19">
        <f t="shared" ref="D12:J12" si="2">D289+D291+D299+D306+D307</f>
        <v>1274</v>
      </c>
      <c r="E12" s="19">
        <f t="shared" si="2"/>
        <v>1380</v>
      </c>
      <c r="F12" s="19">
        <f t="shared" si="2"/>
        <v>2654</v>
      </c>
      <c r="G12" s="19">
        <f t="shared" si="2"/>
        <v>421</v>
      </c>
      <c r="H12" s="19">
        <f t="shared" si="2"/>
        <v>344</v>
      </c>
      <c r="I12" s="19">
        <f t="shared" si="2"/>
        <v>765</v>
      </c>
      <c r="J12" s="19">
        <f t="shared" si="2"/>
        <v>3419</v>
      </c>
    </row>
    <row r="13" spans="1:10" s="17" customFormat="1" ht="11.25" customHeight="1" x14ac:dyDescent="0.2">
      <c r="A13" s="90"/>
      <c r="B13" s="71"/>
      <c r="C13" s="91" t="s">
        <v>10</v>
      </c>
      <c r="D13" s="19">
        <f t="shared" ref="D13:J13" si="3">D290+D293+D294+D295+D296+D297+D298+D300+D302+D303+D308+D309</f>
        <v>1148</v>
      </c>
      <c r="E13" s="19">
        <f t="shared" si="3"/>
        <v>1252</v>
      </c>
      <c r="F13" s="19">
        <f t="shared" si="3"/>
        <v>2400</v>
      </c>
      <c r="G13" s="19">
        <f t="shared" si="3"/>
        <v>484</v>
      </c>
      <c r="H13" s="19">
        <f t="shared" si="3"/>
        <v>388</v>
      </c>
      <c r="I13" s="19">
        <f t="shared" si="3"/>
        <v>872</v>
      </c>
      <c r="J13" s="19">
        <f t="shared" si="3"/>
        <v>3272</v>
      </c>
    </row>
    <row r="14" spans="1:10" s="17" customFormat="1" ht="11.25" customHeight="1" x14ac:dyDescent="0.2">
      <c r="A14" s="90"/>
      <c r="B14" s="72"/>
      <c r="C14" s="72" t="s">
        <v>11</v>
      </c>
      <c r="D14" s="19">
        <f t="shared" ref="D14:J14" si="4">D292+D301+D304+D305</f>
        <v>990</v>
      </c>
      <c r="E14" s="19">
        <f t="shared" si="4"/>
        <v>1089</v>
      </c>
      <c r="F14" s="19">
        <f t="shared" si="4"/>
        <v>2079</v>
      </c>
      <c r="G14" s="19">
        <f t="shared" si="4"/>
        <v>737</v>
      </c>
      <c r="H14" s="19">
        <f t="shared" si="4"/>
        <v>422</v>
      </c>
      <c r="I14" s="19">
        <f t="shared" si="4"/>
        <v>1159</v>
      </c>
      <c r="J14" s="19">
        <f t="shared" si="4"/>
        <v>3238</v>
      </c>
    </row>
    <row r="15" spans="1:10" s="17" customFormat="1" ht="11.25" customHeight="1" x14ac:dyDescent="0.2">
      <c r="A15" s="90"/>
      <c r="B15" s="341" t="s">
        <v>12</v>
      </c>
      <c r="C15" s="341"/>
      <c r="D15" s="19">
        <f t="shared" ref="D15:J15" si="5">D16+D17+D18</f>
        <v>2523</v>
      </c>
      <c r="E15" s="19">
        <f t="shared" si="5"/>
        <v>2608</v>
      </c>
      <c r="F15" s="19">
        <f t="shared" si="5"/>
        <v>5131</v>
      </c>
      <c r="G15" s="19">
        <f t="shared" si="5"/>
        <v>237</v>
      </c>
      <c r="H15" s="19">
        <f t="shared" si="5"/>
        <v>167</v>
      </c>
      <c r="I15" s="19">
        <f t="shared" si="5"/>
        <v>404</v>
      </c>
      <c r="J15" s="19">
        <f t="shared" si="5"/>
        <v>5535</v>
      </c>
    </row>
    <row r="16" spans="1:10" s="17" customFormat="1" ht="11.25" customHeight="1" x14ac:dyDescent="0.2">
      <c r="A16" s="90"/>
      <c r="B16" s="71"/>
      <c r="C16" s="91" t="s">
        <v>13</v>
      </c>
      <c r="D16" s="19">
        <f t="shared" ref="D16:J16" si="6">D270+D271+D275+D282+D286</f>
        <v>815</v>
      </c>
      <c r="E16" s="19">
        <f t="shared" si="6"/>
        <v>832</v>
      </c>
      <c r="F16" s="19">
        <f t="shared" si="6"/>
        <v>1647</v>
      </c>
      <c r="G16" s="19">
        <f t="shared" si="6"/>
        <v>62</v>
      </c>
      <c r="H16" s="19">
        <f t="shared" si="6"/>
        <v>47</v>
      </c>
      <c r="I16" s="19">
        <f t="shared" si="6"/>
        <v>109</v>
      </c>
      <c r="J16" s="19">
        <f t="shared" si="6"/>
        <v>1756</v>
      </c>
    </row>
    <row r="17" spans="1:10" s="17" customFormat="1" ht="11.25" customHeight="1" x14ac:dyDescent="0.2">
      <c r="A17" s="90"/>
      <c r="B17" s="71"/>
      <c r="C17" s="91" t="s">
        <v>14</v>
      </c>
      <c r="D17" s="19">
        <f t="shared" ref="D17:J17" si="7">D272+D273+D274+D276+D277+D278+D281+D283+D284</f>
        <v>789</v>
      </c>
      <c r="E17" s="19">
        <f t="shared" si="7"/>
        <v>874</v>
      </c>
      <c r="F17" s="19">
        <f t="shared" si="7"/>
        <v>1663</v>
      </c>
      <c r="G17" s="19">
        <f t="shared" si="7"/>
        <v>101</v>
      </c>
      <c r="H17" s="19">
        <f t="shared" si="7"/>
        <v>75</v>
      </c>
      <c r="I17" s="19">
        <f t="shared" si="7"/>
        <v>176</v>
      </c>
      <c r="J17" s="19">
        <f t="shared" si="7"/>
        <v>1839</v>
      </c>
    </row>
    <row r="18" spans="1:10" s="17" customFormat="1" ht="11.25" customHeight="1" x14ac:dyDescent="0.2">
      <c r="A18" s="90"/>
      <c r="B18" s="72"/>
      <c r="C18" s="91" t="s">
        <v>15</v>
      </c>
      <c r="D18" s="19">
        <f t="shared" ref="D18:J18" si="8">D279+D280+D285</f>
        <v>919</v>
      </c>
      <c r="E18" s="19">
        <f t="shared" si="8"/>
        <v>902</v>
      </c>
      <c r="F18" s="19">
        <f t="shared" si="8"/>
        <v>1821</v>
      </c>
      <c r="G18" s="19">
        <f t="shared" si="8"/>
        <v>74</v>
      </c>
      <c r="H18" s="19">
        <f t="shared" si="8"/>
        <v>45</v>
      </c>
      <c r="I18" s="19">
        <f t="shared" si="8"/>
        <v>119</v>
      </c>
      <c r="J18" s="19">
        <f t="shared" si="8"/>
        <v>1940</v>
      </c>
    </row>
    <row r="19" spans="1:10" s="17" customFormat="1" ht="11.25" customHeight="1" x14ac:dyDescent="0.2">
      <c r="A19" s="90"/>
      <c r="B19" s="343" t="s">
        <v>16</v>
      </c>
      <c r="C19" s="343"/>
      <c r="D19" s="106">
        <f t="shared" ref="D19:J19" si="9">D262+D263+D264+D246+D265+D266+D252+D267+D255</f>
        <v>4389</v>
      </c>
      <c r="E19" s="106">
        <f t="shared" si="9"/>
        <v>4815</v>
      </c>
      <c r="F19" s="106">
        <f t="shared" si="9"/>
        <v>9204</v>
      </c>
      <c r="G19" s="106">
        <f t="shared" si="9"/>
        <v>2110</v>
      </c>
      <c r="H19" s="106">
        <f t="shared" si="9"/>
        <v>1751</v>
      </c>
      <c r="I19" s="106">
        <f t="shared" si="9"/>
        <v>3861</v>
      </c>
      <c r="J19" s="106">
        <f t="shared" si="9"/>
        <v>13065</v>
      </c>
    </row>
    <row r="20" spans="1:10" s="17" customFormat="1" ht="11.25" customHeight="1" x14ac:dyDescent="0.2">
      <c r="A20" s="326"/>
      <c r="B20" s="326"/>
      <c r="C20" s="326"/>
      <c r="D20" s="326"/>
      <c r="E20" s="326"/>
      <c r="F20" s="326"/>
      <c r="G20" s="326"/>
      <c r="H20" s="326"/>
      <c r="I20" s="326"/>
      <c r="J20" s="326"/>
    </row>
    <row r="21" spans="1:10" s="17" customFormat="1" ht="11.25" customHeight="1" x14ac:dyDescent="0.2">
      <c r="A21" s="326" t="s">
        <v>17</v>
      </c>
      <c r="B21" s="326"/>
      <c r="C21" s="326"/>
      <c r="D21" s="14">
        <f t="shared" ref="D21:J21" si="10">D22+D23+D24+D27+D30+D31</f>
        <v>22612</v>
      </c>
      <c r="E21" s="14">
        <f t="shared" si="10"/>
        <v>27131</v>
      </c>
      <c r="F21" s="14">
        <f t="shared" si="10"/>
        <v>49743</v>
      </c>
      <c r="G21" s="14">
        <f t="shared" si="10"/>
        <v>7597</v>
      </c>
      <c r="H21" s="14">
        <f t="shared" si="10"/>
        <v>6856</v>
      </c>
      <c r="I21" s="14">
        <f t="shared" si="10"/>
        <v>14453</v>
      </c>
      <c r="J21" s="14">
        <f t="shared" si="10"/>
        <v>64196</v>
      </c>
    </row>
    <row r="22" spans="1:10" s="17" customFormat="1" ht="11.25" customHeight="1" x14ac:dyDescent="0.2">
      <c r="A22" s="90"/>
      <c r="B22" s="341" t="s">
        <v>18</v>
      </c>
      <c r="C22" s="341"/>
      <c r="D22" s="19">
        <f t="shared" ref="D22:J22" si="11">D175+D178+D179+D194+D195+D198+D200+D202+D205</f>
        <v>12670</v>
      </c>
      <c r="E22" s="19">
        <f t="shared" si="11"/>
        <v>15866</v>
      </c>
      <c r="F22" s="19">
        <f t="shared" si="11"/>
        <v>28536</v>
      </c>
      <c r="G22" s="19">
        <f t="shared" si="11"/>
        <v>5537</v>
      </c>
      <c r="H22" s="19">
        <f t="shared" si="11"/>
        <v>5225</v>
      </c>
      <c r="I22" s="19">
        <f t="shared" si="11"/>
        <v>10762</v>
      </c>
      <c r="J22" s="19">
        <f t="shared" si="11"/>
        <v>39298</v>
      </c>
    </row>
    <row r="23" spans="1:10" s="17" customFormat="1" ht="11.25" customHeight="1" x14ac:dyDescent="0.2">
      <c r="A23" s="90"/>
      <c r="B23" s="341" t="s">
        <v>19</v>
      </c>
      <c r="C23" s="341"/>
      <c r="D23" s="19">
        <f t="shared" ref="D23:J23" si="12">D180+D186+D190+D196+D204+D206+D207+D213</f>
        <v>1478</v>
      </c>
      <c r="E23" s="19">
        <f t="shared" si="12"/>
        <v>1747</v>
      </c>
      <c r="F23" s="19">
        <f t="shared" si="12"/>
        <v>3225</v>
      </c>
      <c r="G23" s="19">
        <f t="shared" si="12"/>
        <v>351</v>
      </c>
      <c r="H23" s="19">
        <f t="shared" si="12"/>
        <v>284</v>
      </c>
      <c r="I23" s="19">
        <f t="shared" si="12"/>
        <v>635</v>
      </c>
      <c r="J23" s="19">
        <f t="shared" si="12"/>
        <v>3860</v>
      </c>
    </row>
    <row r="24" spans="1:10" s="17" customFormat="1" ht="11.25" customHeight="1" x14ac:dyDescent="0.2">
      <c r="A24" s="90"/>
      <c r="B24" s="341" t="s">
        <v>20</v>
      </c>
      <c r="C24" s="341"/>
      <c r="D24" s="19">
        <f t="shared" ref="D24:J24" si="13">D25+D26</f>
        <v>4203</v>
      </c>
      <c r="E24" s="19">
        <f t="shared" si="13"/>
        <v>4679</v>
      </c>
      <c r="F24" s="19">
        <f t="shared" si="13"/>
        <v>8882</v>
      </c>
      <c r="G24" s="19">
        <f t="shared" si="13"/>
        <v>1111</v>
      </c>
      <c r="H24" s="19">
        <f t="shared" si="13"/>
        <v>907</v>
      </c>
      <c r="I24" s="19">
        <f t="shared" si="13"/>
        <v>2018</v>
      </c>
      <c r="J24" s="19">
        <f t="shared" si="13"/>
        <v>10900</v>
      </c>
    </row>
    <row r="25" spans="1:10" s="17" customFormat="1" ht="11.25" customHeight="1" x14ac:dyDescent="0.2">
      <c r="A25" s="90"/>
      <c r="B25" s="71"/>
      <c r="C25" s="91" t="s">
        <v>21</v>
      </c>
      <c r="D25" s="19">
        <f t="shared" ref="D25:J25" si="14">D177+D183+D185+D197+D208+D214</f>
        <v>453</v>
      </c>
      <c r="E25" s="19">
        <f t="shared" si="14"/>
        <v>445</v>
      </c>
      <c r="F25" s="19">
        <f t="shared" si="14"/>
        <v>898</v>
      </c>
      <c r="G25" s="19">
        <f t="shared" si="14"/>
        <v>23</v>
      </c>
      <c r="H25" s="19">
        <f t="shared" si="14"/>
        <v>17</v>
      </c>
      <c r="I25" s="19">
        <f t="shared" si="14"/>
        <v>40</v>
      </c>
      <c r="J25" s="19">
        <f t="shared" si="14"/>
        <v>938</v>
      </c>
    </row>
    <row r="26" spans="1:10" s="17" customFormat="1" ht="11.25" customHeight="1" x14ac:dyDescent="0.2">
      <c r="A26" s="90"/>
      <c r="B26" s="72"/>
      <c r="C26" s="72" t="s">
        <v>22</v>
      </c>
      <c r="D26" s="19">
        <f t="shared" ref="D26:J26" si="15">D184+D187+D188+D193+D210</f>
        <v>3750</v>
      </c>
      <c r="E26" s="19">
        <f t="shared" si="15"/>
        <v>4234</v>
      </c>
      <c r="F26" s="19">
        <f t="shared" si="15"/>
        <v>7984</v>
      </c>
      <c r="G26" s="19">
        <f t="shared" si="15"/>
        <v>1088</v>
      </c>
      <c r="H26" s="19">
        <f t="shared" si="15"/>
        <v>890</v>
      </c>
      <c r="I26" s="19">
        <f t="shared" si="15"/>
        <v>1978</v>
      </c>
      <c r="J26" s="19">
        <f t="shared" si="15"/>
        <v>9962</v>
      </c>
    </row>
    <row r="27" spans="1:10" s="17" customFormat="1" ht="11.25" customHeight="1" x14ac:dyDescent="0.2">
      <c r="A27" s="90"/>
      <c r="B27" s="341" t="s">
        <v>23</v>
      </c>
      <c r="C27" s="341"/>
      <c r="D27" s="19">
        <f t="shared" ref="D27:J27" si="16">D28+D29</f>
        <v>1501</v>
      </c>
      <c r="E27" s="19">
        <f t="shared" si="16"/>
        <v>1731</v>
      </c>
      <c r="F27" s="19">
        <f t="shared" si="16"/>
        <v>3232</v>
      </c>
      <c r="G27" s="19">
        <f t="shared" si="16"/>
        <v>202</v>
      </c>
      <c r="H27" s="19">
        <f t="shared" si="16"/>
        <v>165</v>
      </c>
      <c r="I27" s="19">
        <f t="shared" si="16"/>
        <v>367</v>
      </c>
      <c r="J27" s="19">
        <f t="shared" si="16"/>
        <v>3599</v>
      </c>
    </row>
    <row r="28" spans="1:10" s="17" customFormat="1" ht="11.25" customHeight="1" x14ac:dyDescent="0.2">
      <c r="A28" s="90"/>
      <c r="B28" s="71"/>
      <c r="C28" s="91" t="s">
        <v>24</v>
      </c>
      <c r="D28" s="19">
        <f t="shared" ref="D28:J28" si="17">D176+D191+D203</f>
        <v>474</v>
      </c>
      <c r="E28" s="19">
        <f t="shared" si="17"/>
        <v>581</v>
      </c>
      <c r="F28" s="19">
        <f t="shared" si="17"/>
        <v>1055</v>
      </c>
      <c r="G28" s="19">
        <f t="shared" si="17"/>
        <v>50</v>
      </c>
      <c r="H28" s="19">
        <f t="shared" si="17"/>
        <v>45</v>
      </c>
      <c r="I28" s="19">
        <f t="shared" si="17"/>
        <v>95</v>
      </c>
      <c r="J28" s="19">
        <f t="shared" si="17"/>
        <v>1150</v>
      </c>
    </row>
    <row r="29" spans="1:10" s="17" customFormat="1" ht="11.25" customHeight="1" x14ac:dyDescent="0.2">
      <c r="A29" s="90"/>
      <c r="B29" s="72"/>
      <c r="C29" s="72" t="s">
        <v>25</v>
      </c>
      <c r="D29" s="19">
        <f t="shared" ref="D29:J29" si="18">D181+D209+D212</f>
        <v>1027</v>
      </c>
      <c r="E29" s="19">
        <f t="shared" si="18"/>
        <v>1150</v>
      </c>
      <c r="F29" s="19">
        <f t="shared" si="18"/>
        <v>2177</v>
      </c>
      <c r="G29" s="19">
        <f t="shared" si="18"/>
        <v>152</v>
      </c>
      <c r="H29" s="19">
        <f t="shared" si="18"/>
        <v>120</v>
      </c>
      <c r="I29" s="19">
        <f t="shared" si="18"/>
        <v>272</v>
      </c>
      <c r="J29" s="19">
        <f t="shared" si="18"/>
        <v>2449</v>
      </c>
    </row>
    <row r="30" spans="1:10" s="17" customFormat="1" ht="11.25" customHeight="1" x14ac:dyDescent="0.2">
      <c r="A30" s="90"/>
      <c r="B30" s="341" t="s">
        <v>26</v>
      </c>
      <c r="C30" s="341"/>
      <c r="D30" s="19">
        <f t="shared" ref="D30:J30" si="19">D189+D192+D199+D201+D211</f>
        <v>342</v>
      </c>
      <c r="E30" s="19">
        <f t="shared" si="19"/>
        <v>395</v>
      </c>
      <c r="F30" s="19">
        <f t="shared" si="19"/>
        <v>737</v>
      </c>
      <c r="G30" s="19">
        <f t="shared" si="19"/>
        <v>36</v>
      </c>
      <c r="H30" s="19">
        <f t="shared" si="19"/>
        <v>22</v>
      </c>
      <c r="I30" s="19">
        <f t="shared" si="19"/>
        <v>58</v>
      </c>
      <c r="J30" s="19">
        <f t="shared" si="19"/>
        <v>795</v>
      </c>
    </row>
    <row r="31" spans="1:10" s="17" customFormat="1" ht="11.25" customHeight="1" x14ac:dyDescent="0.2">
      <c r="A31" s="90"/>
      <c r="B31" s="341" t="s">
        <v>27</v>
      </c>
      <c r="C31" s="341"/>
      <c r="D31" s="19">
        <f t="shared" ref="D31:J31" si="20">D32+D33+D34</f>
        <v>2418</v>
      </c>
      <c r="E31" s="19">
        <f t="shared" si="20"/>
        <v>2713</v>
      </c>
      <c r="F31" s="19">
        <f t="shared" si="20"/>
        <v>5131</v>
      </c>
      <c r="G31" s="19">
        <f t="shared" si="20"/>
        <v>360</v>
      </c>
      <c r="H31" s="19">
        <f t="shared" si="20"/>
        <v>253</v>
      </c>
      <c r="I31" s="19">
        <f t="shared" si="20"/>
        <v>613</v>
      </c>
      <c r="J31" s="19">
        <f t="shared" si="20"/>
        <v>5744</v>
      </c>
    </row>
    <row r="32" spans="1:10" s="17" customFormat="1" ht="11.25" customHeight="1" x14ac:dyDescent="0.2">
      <c r="A32" s="90"/>
      <c r="B32" s="71"/>
      <c r="C32" s="91" t="s">
        <v>28</v>
      </c>
      <c r="D32" s="19">
        <f t="shared" ref="D32:J32" si="21">D221+D222+D228+D234+D236+D237</f>
        <v>264</v>
      </c>
      <c r="E32" s="19">
        <f t="shared" si="21"/>
        <v>296</v>
      </c>
      <c r="F32" s="19">
        <f t="shared" si="21"/>
        <v>560</v>
      </c>
      <c r="G32" s="19">
        <f t="shared" si="21"/>
        <v>20</v>
      </c>
      <c r="H32" s="19">
        <f t="shared" si="21"/>
        <v>3</v>
      </c>
      <c r="I32" s="19">
        <f t="shared" si="21"/>
        <v>23</v>
      </c>
      <c r="J32" s="19">
        <f t="shared" si="21"/>
        <v>583</v>
      </c>
    </row>
    <row r="33" spans="1:10" s="17" customFormat="1" ht="11.25" customHeight="1" x14ac:dyDescent="0.2">
      <c r="A33" s="90"/>
      <c r="B33" s="71"/>
      <c r="C33" s="72" t="s">
        <v>29</v>
      </c>
      <c r="D33" s="19">
        <f t="shared" ref="D33:J33" si="22">D220+D223+D225+D231</f>
        <v>116</v>
      </c>
      <c r="E33" s="19">
        <f t="shared" si="22"/>
        <v>102</v>
      </c>
      <c r="F33" s="19">
        <f t="shared" si="22"/>
        <v>218</v>
      </c>
      <c r="G33" s="19">
        <f t="shared" si="22"/>
        <v>13</v>
      </c>
      <c r="H33" s="19">
        <f t="shared" si="22"/>
        <v>4</v>
      </c>
      <c r="I33" s="19">
        <f t="shared" si="22"/>
        <v>17</v>
      </c>
      <c r="J33" s="19">
        <f t="shared" si="22"/>
        <v>235</v>
      </c>
    </row>
    <row r="34" spans="1:10" s="17" customFormat="1" ht="11.25" customHeight="1" x14ac:dyDescent="0.2">
      <c r="A34" s="90"/>
      <c r="B34" s="71"/>
      <c r="C34" s="71" t="s">
        <v>30</v>
      </c>
      <c r="D34" s="106">
        <f t="shared" ref="D34:J34" si="23">D217+D218+D219+D224+D226+D227+D229+D230+D232+D233+D235+D238</f>
        <v>2038</v>
      </c>
      <c r="E34" s="106">
        <f t="shared" si="23"/>
        <v>2315</v>
      </c>
      <c r="F34" s="106">
        <f t="shared" si="23"/>
        <v>4353</v>
      </c>
      <c r="G34" s="106">
        <f t="shared" si="23"/>
        <v>327</v>
      </c>
      <c r="H34" s="106">
        <f t="shared" si="23"/>
        <v>246</v>
      </c>
      <c r="I34" s="106">
        <f t="shared" si="23"/>
        <v>573</v>
      </c>
      <c r="J34" s="106">
        <f t="shared" si="23"/>
        <v>4926</v>
      </c>
    </row>
    <row r="35" spans="1:10" s="17" customFormat="1" ht="11.25" customHeight="1" x14ac:dyDescent="0.2">
      <c r="A35" s="326"/>
      <c r="B35" s="326"/>
      <c r="C35" s="326"/>
      <c r="D35" s="326"/>
      <c r="E35" s="326"/>
      <c r="F35" s="326"/>
      <c r="G35" s="326"/>
      <c r="H35" s="326"/>
      <c r="I35" s="326"/>
      <c r="J35" s="326"/>
    </row>
    <row r="36" spans="1:10" s="17" customFormat="1" ht="11.25" customHeight="1" x14ac:dyDescent="0.2">
      <c r="A36" s="326" t="s">
        <v>31</v>
      </c>
      <c r="B36" s="326"/>
      <c r="C36" s="326"/>
      <c r="D36" s="14">
        <f t="shared" ref="D36:J36" si="24">D37+D38</f>
        <v>14833</v>
      </c>
      <c r="E36" s="14">
        <f t="shared" si="24"/>
        <v>17368</v>
      </c>
      <c r="F36" s="14">
        <f t="shared" si="24"/>
        <v>32201</v>
      </c>
      <c r="G36" s="14">
        <f t="shared" si="24"/>
        <v>6460</v>
      </c>
      <c r="H36" s="14">
        <f t="shared" si="24"/>
        <v>5655</v>
      </c>
      <c r="I36" s="14">
        <f t="shared" si="24"/>
        <v>12115</v>
      </c>
      <c r="J36" s="14">
        <f t="shared" si="24"/>
        <v>44316</v>
      </c>
    </row>
    <row r="37" spans="1:10" s="17" customFormat="1" ht="11.25" customHeight="1" x14ac:dyDescent="0.2">
      <c r="A37" s="90"/>
      <c r="B37" s="341" t="s">
        <v>32</v>
      </c>
      <c r="C37" s="341"/>
      <c r="D37" s="19">
        <f t="shared" ref="D37:J37" si="25">D241+D242+D244+D245+D247+D250+D253+D254+D258+D259</f>
        <v>12910</v>
      </c>
      <c r="E37" s="19">
        <f t="shared" si="25"/>
        <v>15268</v>
      </c>
      <c r="F37" s="19">
        <f t="shared" si="25"/>
        <v>28178</v>
      </c>
      <c r="G37" s="19">
        <f t="shared" si="25"/>
        <v>5540</v>
      </c>
      <c r="H37" s="19">
        <f t="shared" si="25"/>
        <v>4901</v>
      </c>
      <c r="I37" s="19">
        <f t="shared" si="25"/>
        <v>10441</v>
      </c>
      <c r="J37" s="19">
        <f t="shared" si="25"/>
        <v>38619</v>
      </c>
    </row>
    <row r="38" spans="1:10" s="17" customFormat="1" ht="11.25" customHeight="1" x14ac:dyDescent="0.2">
      <c r="A38" s="90"/>
      <c r="B38" s="364" t="s">
        <v>33</v>
      </c>
      <c r="C38" s="364"/>
      <c r="D38" s="106">
        <f t="shared" ref="D38:J38" si="26">D243+D182+D248+D256+D257</f>
        <v>1923</v>
      </c>
      <c r="E38" s="106">
        <f t="shared" si="26"/>
        <v>2100</v>
      </c>
      <c r="F38" s="106">
        <f t="shared" si="26"/>
        <v>4023</v>
      </c>
      <c r="G38" s="106">
        <f t="shared" si="26"/>
        <v>920</v>
      </c>
      <c r="H38" s="106">
        <f t="shared" si="26"/>
        <v>754</v>
      </c>
      <c r="I38" s="106">
        <f t="shared" si="26"/>
        <v>1674</v>
      </c>
      <c r="J38" s="106">
        <f t="shared" si="26"/>
        <v>5697</v>
      </c>
    </row>
    <row r="39" spans="1:10" s="17" customFormat="1" ht="11.25" customHeight="1" x14ac:dyDescent="0.2">
      <c r="A39" s="326"/>
      <c r="B39" s="326"/>
      <c r="C39" s="326"/>
      <c r="D39" s="326"/>
      <c r="E39" s="326"/>
      <c r="F39" s="326"/>
      <c r="G39" s="326"/>
      <c r="H39" s="326"/>
      <c r="I39" s="326"/>
      <c r="J39" s="326"/>
    </row>
    <row r="40" spans="1:10" s="17" customFormat="1" ht="11.25" customHeight="1" x14ac:dyDescent="0.2">
      <c r="A40" s="326" t="s">
        <v>34</v>
      </c>
      <c r="B40" s="326"/>
      <c r="C40" s="326"/>
      <c r="D40" s="14">
        <f t="shared" ref="D40:J40" si="27">D41+D42+D46</f>
        <v>42272</v>
      </c>
      <c r="E40" s="14">
        <f t="shared" si="27"/>
        <v>51250</v>
      </c>
      <c r="F40" s="14">
        <f t="shared" si="27"/>
        <v>93522</v>
      </c>
      <c r="G40" s="14">
        <f t="shared" si="27"/>
        <v>18580</v>
      </c>
      <c r="H40" s="14">
        <f t="shared" si="27"/>
        <v>16536</v>
      </c>
      <c r="I40" s="14">
        <f t="shared" si="27"/>
        <v>35116</v>
      </c>
      <c r="J40" s="14">
        <f t="shared" si="27"/>
        <v>128638</v>
      </c>
    </row>
    <row r="41" spans="1:10" s="17" customFormat="1" ht="11.25" customHeight="1" x14ac:dyDescent="0.2">
      <c r="A41" s="90"/>
      <c r="B41" s="341" t="s">
        <v>35</v>
      </c>
      <c r="C41" s="341"/>
      <c r="D41" s="19">
        <f t="shared" ref="D41:J41" si="28">D88+D93+D102+D106+D107+D109+D111+D112+D113+D118+D121+D122+D124+D126+D127+D128+D131+D133+D137+D139+D142+D144+D146+D150+D151+D152+D155+D156+D160+D164+D168+D170+D171</f>
        <v>25397</v>
      </c>
      <c r="E41" s="19">
        <f t="shared" si="28"/>
        <v>31982</v>
      </c>
      <c r="F41" s="19">
        <f t="shared" si="28"/>
        <v>57379</v>
      </c>
      <c r="G41" s="19">
        <f t="shared" si="28"/>
        <v>14505</v>
      </c>
      <c r="H41" s="19">
        <f t="shared" si="28"/>
        <v>13263</v>
      </c>
      <c r="I41" s="19">
        <f t="shared" si="28"/>
        <v>27768</v>
      </c>
      <c r="J41" s="19">
        <f t="shared" si="28"/>
        <v>85147</v>
      </c>
    </row>
    <row r="42" spans="1:10" s="17" customFormat="1" ht="11.25" customHeight="1" x14ac:dyDescent="0.2">
      <c r="A42" s="90"/>
      <c r="B42" s="341" t="s">
        <v>36</v>
      </c>
      <c r="C42" s="341"/>
      <c r="D42" s="19">
        <f t="shared" ref="D42:J42" si="29">D43+D44+D45</f>
        <v>9350</v>
      </c>
      <c r="E42" s="19">
        <f t="shared" si="29"/>
        <v>10202</v>
      </c>
      <c r="F42" s="19">
        <f t="shared" si="29"/>
        <v>19552</v>
      </c>
      <c r="G42" s="19">
        <f t="shared" si="29"/>
        <v>1805</v>
      </c>
      <c r="H42" s="19">
        <f t="shared" si="29"/>
        <v>1444</v>
      </c>
      <c r="I42" s="19">
        <f t="shared" si="29"/>
        <v>3249</v>
      </c>
      <c r="J42" s="19">
        <f t="shared" si="29"/>
        <v>22801</v>
      </c>
    </row>
    <row r="43" spans="1:10" s="17" customFormat="1" ht="11.25" customHeight="1" x14ac:dyDescent="0.2">
      <c r="A43" s="90"/>
      <c r="B43" s="71"/>
      <c r="C43" s="91" t="s">
        <v>37</v>
      </c>
      <c r="D43" s="19">
        <f t="shared" ref="D43:J43" si="30">D94+D98+D108+D129+D249+D135+D251+D140+D158+D162+D165</f>
        <v>4307</v>
      </c>
      <c r="E43" s="19">
        <f t="shared" si="30"/>
        <v>4744</v>
      </c>
      <c r="F43" s="19">
        <f t="shared" si="30"/>
        <v>9051</v>
      </c>
      <c r="G43" s="19">
        <f t="shared" si="30"/>
        <v>1190</v>
      </c>
      <c r="H43" s="19">
        <f t="shared" si="30"/>
        <v>934</v>
      </c>
      <c r="I43" s="19">
        <f t="shared" si="30"/>
        <v>2124</v>
      </c>
      <c r="J43" s="19">
        <f t="shared" si="30"/>
        <v>11175</v>
      </c>
    </row>
    <row r="44" spans="1:10" s="17" customFormat="1" ht="11.25" customHeight="1" x14ac:dyDescent="0.2">
      <c r="A44" s="90"/>
      <c r="B44" s="71"/>
      <c r="C44" s="91" t="s">
        <v>38</v>
      </c>
      <c r="D44" s="19">
        <f t="shared" ref="D44:J44" si="31">D96+D110+D119+D132+D149+D153+D163+D172</f>
        <v>4674</v>
      </c>
      <c r="E44" s="19">
        <f t="shared" si="31"/>
        <v>5046</v>
      </c>
      <c r="F44" s="19">
        <f t="shared" si="31"/>
        <v>9720</v>
      </c>
      <c r="G44" s="19">
        <f t="shared" si="31"/>
        <v>575</v>
      </c>
      <c r="H44" s="19">
        <f t="shared" si="31"/>
        <v>479</v>
      </c>
      <c r="I44" s="19">
        <f t="shared" si="31"/>
        <v>1054</v>
      </c>
      <c r="J44" s="19">
        <f t="shared" si="31"/>
        <v>10774</v>
      </c>
    </row>
    <row r="45" spans="1:10" s="17" customFormat="1" ht="11.25" customHeight="1" x14ac:dyDescent="0.2">
      <c r="A45" s="90"/>
      <c r="B45" s="72"/>
      <c r="C45" s="72" t="s">
        <v>39</v>
      </c>
      <c r="D45" s="19">
        <f t="shared" ref="D45:J45" si="32">D100+D115+D116+D166</f>
        <v>369</v>
      </c>
      <c r="E45" s="19">
        <f t="shared" si="32"/>
        <v>412</v>
      </c>
      <c r="F45" s="19">
        <f t="shared" si="32"/>
        <v>781</v>
      </c>
      <c r="G45" s="19">
        <f t="shared" si="32"/>
        <v>40</v>
      </c>
      <c r="H45" s="19">
        <f t="shared" si="32"/>
        <v>31</v>
      </c>
      <c r="I45" s="19">
        <f t="shared" si="32"/>
        <v>71</v>
      </c>
      <c r="J45" s="19">
        <f t="shared" si="32"/>
        <v>852</v>
      </c>
    </row>
    <row r="46" spans="1:10" s="17" customFormat="1" ht="11.25" customHeight="1" x14ac:dyDescent="0.2">
      <c r="A46" s="90"/>
      <c r="B46" s="341" t="s">
        <v>40</v>
      </c>
      <c r="C46" s="341"/>
      <c r="D46" s="19">
        <f t="shared" ref="D46:J46" si="33">D47+D48+D49</f>
        <v>7525</v>
      </c>
      <c r="E46" s="19">
        <f t="shared" si="33"/>
        <v>9066</v>
      </c>
      <c r="F46" s="19">
        <f t="shared" si="33"/>
        <v>16591</v>
      </c>
      <c r="G46" s="19">
        <f t="shared" si="33"/>
        <v>2270</v>
      </c>
      <c r="H46" s="19">
        <f t="shared" si="33"/>
        <v>1829</v>
      </c>
      <c r="I46" s="19">
        <f t="shared" si="33"/>
        <v>4099</v>
      </c>
      <c r="J46" s="19">
        <f t="shared" si="33"/>
        <v>20690</v>
      </c>
    </row>
    <row r="47" spans="1:10" s="17" customFormat="1" ht="11.25" customHeight="1" x14ac:dyDescent="0.2">
      <c r="A47" s="90"/>
      <c r="B47" s="71"/>
      <c r="C47" s="91" t="s">
        <v>41</v>
      </c>
      <c r="D47" s="19">
        <f t="shared" ref="D47:J47" si="34">D89+D91+D103+D105+D125+D130+D141+D145+D169</f>
        <v>1024</v>
      </c>
      <c r="E47" s="19">
        <f t="shared" si="34"/>
        <v>1165</v>
      </c>
      <c r="F47" s="19">
        <f t="shared" si="34"/>
        <v>2189</v>
      </c>
      <c r="G47" s="19">
        <f t="shared" si="34"/>
        <v>142</v>
      </c>
      <c r="H47" s="19">
        <f t="shared" si="34"/>
        <v>101</v>
      </c>
      <c r="I47" s="19">
        <f t="shared" si="34"/>
        <v>243</v>
      </c>
      <c r="J47" s="19">
        <f t="shared" si="34"/>
        <v>2432</v>
      </c>
    </row>
    <row r="48" spans="1:10" s="17" customFormat="1" ht="11.25" customHeight="1" x14ac:dyDescent="0.2">
      <c r="A48" s="90"/>
      <c r="B48" s="71"/>
      <c r="C48" s="91" t="s">
        <v>42</v>
      </c>
      <c r="D48" s="19">
        <f t="shared" ref="D48:J48" si="35">D92+D95+D120+D123+D143+D148+D157+D161</f>
        <v>2229</v>
      </c>
      <c r="E48" s="19">
        <f t="shared" si="35"/>
        <v>2601</v>
      </c>
      <c r="F48" s="19">
        <f t="shared" si="35"/>
        <v>4830</v>
      </c>
      <c r="G48" s="19">
        <f t="shared" si="35"/>
        <v>426</v>
      </c>
      <c r="H48" s="19">
        <f t="shared" si="35"/>
        <v>316</v>
      </c>
      <c r="I48" s="19">
        <f t="shared" si="35"/>
        <v>742</v>
      </c>
      <c r="J48" s="19">
        <f t="shared" si="35"/>
        <v>5572</v>
      </c>
    </row>
    <row r="49" spans="1:10" s="17" customFormat="1" ht="11.25" customHeight="1" x14ac:dyDescent="0.2">
      <c r="A49" s="90"/>
      <c r="B49" s="71"/>
      <c r="C49" s="71" t="s">
        <v>43</v>
      </c>
      <c r="D49" s="106">
        <f t="shared" ref="D49:J49" si="36">D87+D97+D101+D114+D117+D134+D147+D154+D167</f>
        <v>4272</v>
      </c>
      <c r="E49" s="106">
        <f t="shared" si="36"/>
        <v>5300</v>
      </c>
      <c r="F49" s="106">
        <f t="shared" si="36"/>
        <v>9572</v>
      </c>
      <c r="G49" s="106">
        <f t="shared" si="36"/>
        <v>1702</v>
      </c>
      <c r="H49" s="106">
        <f t="shared" si="36"/>
        <v>1412</v>
      </c>
      <c r="I49" s="106">
        <f t="shared" si="36"/>
        <v>3114</v>
      </c>
      <c r="J49" s="106">
        <f t="shared" si="36"/>
        <v>12686</v>
      </c>
    </row>
    <row r="50" spans="1:10" s="17" customFormat="1" ht="11.25" customHeight="1" x14ac:dyDescent="0.2">
      <c r="A50" s="326"/>
      <c r="B50" s="326"/>
      <c r="C50" s="326"/>
      <c r="D50" s="326"/>
      <c r="E50" s="326"/>
      <c r="F50" s="326"/>
      <c r="G50" s="326"/>
      <c r="H50" s="326"/>
      <c r="I50" s="326"/>
      <c r="J50" s="326"/>
    </row>
    <row r="51" spans="1:10" s="17" customFormat="1" ht="11.25" customHeight="1" x14ac:dyDescent="0.2">
      <c r="A51" s="326" t="s">
        <v>44</v>
      </c>
      <c r="B51" s="326"/>
      <c r="C51" s="326"/>
      <c r="D51" s="14">
        <f t="shared" ref="D51:J51" si="37">D52+D53+D54</f>
        <v>19041</v>
      </c>
      <c r="E51" s="14">
        <f t="shared" si="37"/>
        <v>21987</v>
      </c>
      <c r="F51" s="14">
        <f t="shared" si="37"/>
        <v>41028</v>
      </c>
      <c r="G51" s="14">
        <f t="shared" si="37"/>
        <v>5648</v>
      </c>
      <c r="H51" s="14">
        <f t="shared" si="37"/>
        <v>4960</v>
      </c>
      <c r="I51" s="14">
        <f t="shared" si="37"/>
        <v>10608</v>
      </c>
      <c r="J51" s="14">
        <f t="shared" si="37"/>
        <v>51636</v>
      </c>
    </row>
    <row r="52" spans="1:10" s="17" customFormat="1" ht="11.25" customHeight="1" x14ac:dyDescent="0.2">
      <c r="A52" s="90"/>
      <c r="B52" s="341" t="s">
        <v>45</v>
      </c>
      <c r="C52" s="341"/>
      <c r="D52" s="19">
        <f t="shared" ref="D52:J52" si="38">D59+D67+D74+D84</f>
        <v>6065</v>
      </c>
      <c r="E52" s="19">
        <f t="shared" si="38"/>
        <v>7327</v>
      </c>
      <c r="F52" s="19">
        <f t="shared" si="38"/>
        <v>13392</v>
      </c>
      <c r="G52" s="19">
        <f t="shared" si="38"/>
        <v>2537</v>
      </c>
      <c r="H52" s="19">
        <f t="shared" si="38"/>
        <v>2346</v>
      </c>
      <c r="I52" s="19">
        <f t="shared" si="38"/>
        <v>4883</v>
      </c>
      <c r="J52" s="19">
        <f t="shared" si="38"/>
        <v>18275</v>
      </c>
    </row>
    <row r="53" spans="1:10" s="17" customFormat="1" ht="11.25" customHeight="1" x14ac:dyDescent="0.2">
      <c r="A53" s="90"/>
      <c r="B53" s="341" t="s">
        <v>46</v>
      </c>
      <c r="C53" s="341"/>
      <c r="D53" s="19">
        <f t="shared" ref="D53:J53" si="39">D90+D58+D60+D99+D104+D64+D68+D69+D70+D136+D138+D71+D72+D77+D78+D79+D159+D81+D82+D83</f>
        <v>11278</v>
      </c>
      <c r="E53" s="19">
        <f t="shared" si="39"/>
        <v>12803</v>
      </c>
      <c r="F53" s="19">
        <f t="shared" si="39"/>
        <v>24081</v>
      </c>
      <c r="G53" s="19">
        <f t="shared" si="39"/>
        <v>2905</v>
      </c>
      <c r="H53" s="19">
        <f t="shared" si="39"/>
        <v>2476</v>
      </c>
      <c r="I53" s="19">
        <f t="shared" si="39"/>
        <v>5381</v>
      </c>
      <c r="J53" s="19">
        <f t="shared" si="39"/>
        <v>29462</v>
      </c>
    </row>
    <row r="54" spans="1:10" s="17" customFormat="1" ht="11.25" customHeight="1" x14ac:dyDescent="0.2">
      <c r="A54" s="90"/>
      <c r="B54" s="364" t="s">
        <v>47</v>
      </c>
      <c r="C54" s="364"/>
      <c r="D54" s="106">
        <f t="shared" ref="D54:J54" si="40">D61+D62+D63+D65+D66+D73+D75+D76+D80</f>
        <v>1698</v>
      </c>
      <c r="E54" s="106">
        <f t="shared" si="40"/>
        <v>1857</v>
      </c>
      <c r="F54" s="106">
        <f t="shared" si="40"/>
        <v>3555</v>
      </c>
      <c r="G54" s="106">
        <f t="shared" si="40"/>
        <v>206</v>
      </c>
      <c r="H54" s="106">
        <f t="shared" si="40"/>
        <v>138</v>
      </c>
      <c r="I54" s="106">
        <f t="shared" si="40"/>
        <v>344</v>
      </c>
      <c r="J54" s="106">
        <f t="shared" si="40"/>
        <v>3899</v>
      </c>
    </row>
    <row r="55" spans="1:10" s="17" customFormat="1" ht="11.25" customHeight="1" x14ac:dyDescent="0.2">
      <c r="A55" s="326"/>
      <c r="B55" s="326"/>
      <c r="C55" s="326"/>
      <c r="D55" s="326"/>
      <c r="E55" s="326"/>
      <c r="F55" s="326"/>
      <c r="G55" s="326"/>
      <c r="H55" s="326"/>
      <c r="I55" s="326"/>
      <c r="J55" s="326"/>
    </row>
    <row r="56" spans="1:10" s="15" customFormat="1" ht="11.25" customHeight="1" x14ac:dyDescent="0.2">
      <c r="A56" s="326" t="s">
        <v>274</v>
      </c>
      <c r="B56" s="326"/>
      <c r="C56" s="326"/>
      <c r="D56" s="14">
        <f t="shared" ref="D56:J56" si="41">D10+D21+D36+D40+D51</f>
        <v>109082</v>
      </c>
      <c r="E56" s="14">
        <f t="shared" si="41"/>
        <v>128880</v>
      </c>
      <c r="F56" s="14">
        <f t="shared" si="41"/>
        <v>237962</v>
      </c>
      <c r="G56" s="14">
        <f t="shared" si="41"/>
        <v>42274</v>
      </c>
      <c r="H56" s="14">
        <f t="shared" si="41"/>
        <v>37079</v>
      </c>
      <c r="I56" s="14">
        <f t="shared" si="41"/>
        <v>79353</v>
      </c>
      <c r="J56" s="14">
        <f t="shared" si="41"/>
        <v>317315</v>
      </c>
    </row>
    <row r="57" spans="1:10" s="15" customFormat="1" ht="11.25" customHeight="1" x14ac:dyDescent="0.2">
      <c r="A57" s="342" t="s">
        <v>48</v>
      </c>
      <c r="B57" s="342"/>
      <c r="C57" s="342"/>
      <c r="D57" s="14">
        <f t="shared" ref="D57:J57" si="42">SUM(D58:D84)</f>
        <v>17276</v>
      </c>
      <c r="E57" s="14">
        <f t="shared" si="42"/>
        <v>20038</v>
      </c>
      <c r="F57" s="14">
        <f t="shared" si="42"/>
        <v>37314</v>
      </c>
      <c r="G57" s="14">
        <f t="shared" si="42"/>
        <v>5142</v>
      </c>
      <c r="H57" s="14">
        <f t="shared" si="42"/>
        <v>4580</v>
      </c>
      <c r="I57" s="14">
        <f t="shared" si="42"/>
        <v>9722</v>
      </c>
      <c r="J57" s="14">
        <f t="shared" si="42"/>
        <v>47036</v>
      </c>
    </row>
    <row r="58" spans="1:10" s="17" customFormat="1" ht="11.25" customHeight="1" x14ac:dyDescent="0.2">
      <c r="A58" s="15"/>
      <c r="B58" s="95"/>
      <c r="C58" s="69" t="s">
        <v>240</v>
      </c>
      <c r="D58" s="19">
        <v>431</v>
      </c>
      <c r="E58" s="19">
        <v>523</v>
      </c>
      <c r="F58" s="19">
        <v>954</v>
      </c>
      <c r="G58" s="19">
        <v>72</v>
      </c>
      <c r="H58" s="19">
        <v>52</v>
      </c>
      <c r="I58" s="19">
        <v>124</v>
      </c>
      <c r="J58" s="19">
        <v>1078</v>
      </c>
    </row>
    <row r="59" spans="1:10" s="17" customFormat="1" ht="11.25" customHeight="1" x14ac:dyDescent="0.2">
      <c r="A59" s="15"/>
      <c r="B59" s="95"/>
      <c r="C59" s="69" t="s">
        <v>49</v>
      </c>
      <c r="D59" s="19">
        <v>1286</v>
      </c>
      <c r="E59" s="19">
        <v>1492</v>
      </c>
      <c r="F59" s="19">
        <v>2778</v>
      </c>
      <c r="G59" s="19">
        <v>352</v>
      </c>
      <c r="H59" s="19">
        <v>296</v>
      </c>
      <c r="I59" s="19">
        <v>648</v>
      </c>
      <c r="J59" s="19">
        <v>3426</v>
      </c>
    </row>
    <row r="60" spans="1:10" s="17" customFormat="1" ht="11.25" customHeight="1" x14ac:dyDescent="0.2">
      <c r="A60" s="15"/>
      <c r="B60" s="95"/>
      <c r="C60" s="69" t="s">
        <v>50</v>
      </c>
      <c r="D60" s="19">
        <v>265</v>
      </c>
      <c r="E60" s="19">
        <v>271</v>
      </c>
      <c r="F60" s="19">
        <v>536</v>
      </c>
      <c r="G60" s="19">
        <v>31</v>
      </c>
      <c r="H60" s="19">
        <v>25</v>
      </c>
      <c r="I60" s="19">
        <v>56</v>
      </c>
      <c r="J60" s="19">
        <v>592</v>
      </c>
    </row>
    <row r="61" spans="1:10" s="17" customFormat="1" ht="11.25" customHeight="1" x14ac:dyDescent="0.2">
      <c r="A61" s="15"/>
      <c r="B61" s="95"/>
      <c r="C61" s="69" t="s">
        <v>241</v>
      </c>
      <c r="D61" s="19">
        <v>91</v>
      </c>
      <c r="E61" s="19">
        <v>91</v>
      </c>
      <c r="F61" s="19">
        <v>182</v>
      </c>
      <c r="G61" s="19">
        <v>9</v>
      </c>
      <c r="H61" s="19">
        <v>4</v>
      </c>
      <c r="I61" s="19">
        <v>13</v>
      </c>
      <c r="J61" s="19">
        <v>195</v>
      </c>
    </row>
    <row r="62" spans="1:10" s="17" customFormat="1" ht="11.25" customHeight="1" x14ac:dyDescent="0.2">
      <c r="A62" s="15"/>
      <c r="B62" s="95"/>
      <c r="C62" s="69" t="s">
        <v>242</v>
      </c>
      <c r="D62" s="19">
        <v>83</v>
      </c>
      <c r="E62" s="19">
        <v>82</v>
      </c>
      <c r="F62" s="19">
        <v>165</v>
      </c>
      <c r="G62" s="19">
        <v>11</v>
      </c>
      <c r="H62" s="19">
        <v>11</v>
      </c>
      <c r="I62" s="19">
        <v>22</v>
      </c>
      <c r="J62" s="19">
        <v>187</v>
      </c>
    </row>
    <row r="63" spans="1:10" s="17" customFormat="1" ht="11.25" customHeight="1" x14ac:dyDescent="0.2">
      <c r="A63" s="15"/>
      <c r="B63" s="95"/>
      <c r="C63" s="69" t="s">
        <v>243</v>
      </c>
      <c r="D63" s="19">
        <v>173</v>
      </c>
      <c r="E63" s="19">
        <v>168</v>
      </c>
      <c r="F63" s="19">
        <v>341</v>
      </c>
      <c r="G63" s="19">
        <v>15</v>
      </c>
      <c r="H63" s="19">
        <v>6</v>
      </c>
      <c r="I63" s="19">
        <v>21</v>
      </c>
      <c r="J63" s="19">
        <v>362</v>
      </c>
    </row>
    <row r="64" spans="1:10" s="17" customFormat="1" ht="11.25" customHeight="1" x14ac:dyDescent="0.2">
      <c r="A64" s="15"/>
      <c r="B64" s="95"/>
      <c r="C64" s="69" t="s">
        <v>244</v>
      </c>
      <c r="D64" s="19">
        <v>263</v>
      </c>
      <c r="E64" s="19">
        <v>317</v>
      </c>
      <c r="F64" s="19">
        <v>580</v>
      </c>
      <c r="G64" s="19">
        <v>77</v>
      </c>
      <c r="H64" s="19">
        <v>75</v>
      </c>
      <c r="I64" s="19">
        <v>152</v>
      </c>
      <c r="J64" s="19">
        <v>732</v>
      </c>
    </row>
    <row r="65" spans="1:10" s="17" customFormat="1" ht="11.25" customHeight="1" x14ac:dyDescent="0.2">
      <c r="A65" s="15"/>
      <c r="B65" s="95"/>
      <c r="C65" s="69" t="s">
        <v>297</v>
      </c>
      <c r="D65" s="19">
        <v>31</v>
      </c>
      <c r="E65" s="19">
        <v>26</v>
      </c>
      <c r="F65" s="19">
        <v>57</v>
      </c>
      <c r="G65" s="19">
        <v>4</v>
      </c>
      <c r="H65" s="19">
        <v>2</v>
      </c>
      <c r="I65" s="19">
        <v>6</v>
      </c>
      <c r="J65" s="19">
        <v>63</v>
      </c>
    </row>
    <row r="66" spans="1:10" s="17" customFormat="1" ht="11.25" customHeight="1" x14ac:dyDescent="0.2">
      <c r="A66" s="15"/>
      <c r="B66" s="95"/>
      <c r="C66" s="69" t="s">
        <v>52</v>
      </c>
      <c r="D66" s="19">
        <v>751</v>
      </c>
      <c r="E66" s="19">
        <v>868</v>
      </c>
      <c r="F66" s="19">
        <v>1619</v>
      </c>
      <c r="G66" s="19">
        <v>105</v>
      </c>
      <c r="H66" s="19">
        <v>71</v>
      </c>
      <c r="I66" s="19">
        <v>176</v>
      </c>
      <c r="J66" s="19">
        <v>1795</v>
      </c>
    </row>
    <row r="67" spans="1:10" s="17" customFormat="1" ht="11.25" customHeight="1" x14ac:dyDescent="0.2">
      <c r="A67" s="15"/>
      <c r="B67" s="95"/>
      <c r="C67" s="69" t="s">
        <v>53</v>
      </c>
      <c r="D67" s="19">
        <v>2209</v>
      </c>
      <c r="E67" s="19">
        <v>2836</v>
      </c>
      <c r="F67" s="19">
        <v>5045</v>
      </c>
      <c r="G67" s="19">
        <v>1377</v>
      </c>
      <c r="H67" s="19">
        <v>1316</v>
      </c>
      <c r="I67" s="19">
        <v>2693</v>
      </c>
      <c r="J67" s="19">
        <v>7738</v>
      </c>
    </row>
    <row r="68" spans="1:10" s="17" customFormat="1" ht="11.25" customHeight="1" x14ac:dyDescent="0.2">
      <c r="A68" s="15"/>
      <c r="B68" s="95"/>
      <c r="C68" s="69" t="s">
        <v>54</v>
      </c>
      <c r="D68" s="19">
        <v>1014</v>
      </c>
      <c r="E68" s="19">
        <v>1184</v>
      </c>
      <c r="F68" s="19">
        <v>2198</v>
      </c>
      <c r="G68" s="19">
        <v>236</v>
      </c>
      <c r="H68" s="19">
        <v>183</v>
      </c>
      <c r="I68" s="19">
        <v>419</v>
      </c>
      <c r="J68" s="19">
        <v>2617</v>
      </c>
    </row>
    <row r="69" spans="1:10" s="17" customFormat="1" ht="11.25" customHeight="1" x14ac:dyDescent="0.2">
      <c r="A69" s="15"/>
      <c r="B69" s="95"/>
      <c r="C69" s="69" t="s">
        <v>245</v>
      </c>
      <c r="D69" s="19">
        <v>324</v>
      </c>
      <c r="E69" s="19">
        <v>390</v>
      </c>
      <c r="F69" s="19">
        <v>714</v>
      </c>
      <c r="G69" s="19">
        <v>87</v>
      </c>
      <c r="H69" s="19">
        <v>64</v>
      </c>
      <c r="I69" s="19">
        <v>151</v>
      </c>
      <c r="J69" s="19">
        <v>865</v>
      </c>
    </row>
    <row r="70" spans="1:10" s="17" customFormat="1" ht="11.25" customHeight="1" x14ac:dyDescent="0.2">
      <c r="A70" s="15"/>
      <c r="B70" s="95"/>
      <c r="C70" s="69" t="s">
        <v>55</v>
      </c>
      <c r="D70" s="19">
        <v>620</v>
      </c>
      <c r="E70" s="19">
        <v>708</v>
      </c>
      <c r="F70" s="19">
        <v>1328</v>
      </c>
      <c r="G70" s="19">
        <v>124</v>
      </c>
      <c r="H70" s="19">
        <v>85</v>
      </c>
      <c r="I70" s="19">
        <v>209</v>
      </c>
      <c r="J70" s="19">
        <v>1537</v>
      </c>
    </row>
    <row r="71" spans="1:10" s="17" customFormat="1" ht="11.25" customHeight="1" x14ac:dyDescent="0.2">
      <c r="A71" s="15"/>
      <c r="B71" s="95"/>
      <c r="C71" s="69" t="s">
        <v>56</v>
      </c>
      <c r="D71" s="19">
        <v>2138</v>
      </c>
      <c r="E71" s="19">
        <v>2594</v>
      </c>
      <c r="F71" s="19">
        <v>4732</v>
      </c>
      <c r="G71" s="19">
        <v>687</v>
      </c>
      <c r="H71" s="19">
        <v>702</v>
      </c>
      <c r="I71" s="19">
        <v>1389</v>
      </c>
      <c r="J71" s="19">
        <v>6121</v>
      </c>
    </row>
    <row r="72" spans="1:10" s="17" customFormat="1" ht="11.25" customHeight="1" x14ac:dyDescent="0.2">
      <c r="A72" s="15"/>
      <c r="B72" s="95"/>
      <c r="C72" s="69" t="s">
        <v>57</v>
      </c>
      <c r="D72" s="19">
        <v>140</v>
      </c>
      <c r="E72" s="19">
        <v>154</v>
      </c>
      <c r="F72" s="19">
        <v>294</v>
      </c>
      <c r="G72" s="19">
        <v>13</v>
      </c>
      <c r="H72" s="19">
        <v>4</v>
      </c>
      <c r="I72" s="19">
        <v>17</v>
      </c>
      <c r="J72" s="19">
        <v>311</v>
      </c>
    </row>
    <row r="73" spans="1:10" s="17" customFormat="1" ht="11.25" customHeight="1" x14ac:dyDescent="0.2">
      <c r="A73" s="15"/>
      <c r="B73" s="95"/>
      <c r="C73" s="69" t="s">
        <v>298</v>
      </c>
      <c r="D73" s="19">
        <v>39</v>
      </c>
      <c r="E73" s="19">
        <v>49</v>
      </c>
      <c r="F73" s="19">
        <v>88</v>
      </c>
      <c r="G73" s="19">
        <v>7</v>
      </c>
      <c r="H73" s="19">
        <v>2</v>
      </c>
      <c r="I73" s="19">
        <v>9</v>
      </c>
      <c r="J73" s="19">
        <v>97</v>
      </c>
    </row>
    <row r="74" spans="1:10" s="17" customFormat="1" ht="11.25" customHeight="1" x14ac:dyDescent="0.2">
      <c r="A74" s="15"/>
      <c r="B74" s="95"/>
      <c r="C74" s="69" t="s">
        <v>58</v>
      </c>
      <c r="D74" s="19">
        <v>1538</v>
      </c>
      <c r="E74" s="19">
        <v>1816</v>
      </c>
      <c r="F74" s="19">
        <v>3354</v>
      </c>
      <c r="G74" s="19">
        <v>476</v>
      </c>
      <c r="H74" s="19">
        <v>435</v>
      </c>
      <c r="I74" s="19">
        <v>911</v>
      </c>
      <c r="J74" s="19">
        <v>4265</v>
      </c>
    </row>
    <row r="75" spans="1:10" s="17" customFormat="1" ht="11.25" customHeight="1" x14ac:dyDescent="0.2">
      <c r="A75" s="15"/>
      <c r="B75" s="95"/>
      <c r="C75" s="69" t="s">
        <v>246</v>
      </c>
      <c r="D75" s="19">
        <v>305</v>
      </c>
      <c r="E75" s="19">
        <v>346</v>
      </c>
      <c r="F75" s="19">
        <v>651</v>
      </c>
      <c r="G75" s="19">
        <v>32</v>
      </c>
      <c r="H75" s="19">
        <v>26</v>
      </c>
      <c r="I75" s="19">
        <v>58</v>
      </c>
      <c r="J75" s="19">
        <v>709</v>
      </c>
    </row>
    <row r="76" spans="1:10" s="17" customFormat="1" ht="11.25" customHeight="1" x14ac:dyDescent="0.2">
      <c r="A76" s="15"/>
      <c r="B76" s="95"/>
      <c r="C76" s="69" t="s">
        <v>247</v>
      </c>
      <c r="D76" s="19">
        <v>100</v>
      </c>
      <c r="E76" s="19">
        <v>110</v>
      </c>
      <c r="F76" s="19">
        <v>210</v>
      </c>
      <c r="G76" s="19">
        <v>9</v>
      </c>
      <c r="H76" s="19">
        <v>6</v>
      </c>
      <c r="I76" s="19">
        <v>15</v>
      </c>
      <c r="J76" s="19">
        <v>225</v>
      </c>
    </row>
    <row r="77" spans="1:10" s="17" customFormat="1" ht="11.25" customHeight="1" x14ac:dyDescent="0.2">
      <c r="A77" s="15"/>
      <c r="B77" s="95"/>
      <c r="C77" s="69" t="s">
        <v>59</v>
      </c>
      <c r="D77" s="19">
        <v>968</v>
      </c>
      <c r="E77" s="19">
        <v>1072</v>
      </c>
      <c r="F77" s="19">
        <v>2040</v>
      </c>
      <c r="G77" s="19">
        <v>200</v>
      </c>
      <c r="H77" s="19">
        <v>172</v>
      </c>
      <c r="I77" s="19">
        <v>372</v>
      </c>
      <c r="J77" s="19">
        <v>2412</v>
      </c>
    </row>
    <row r="78" spans="1:10" s="17" customFormat="1" ht="11.25" customHeight="1" x14ac:dyDescent="0.2">
      <c r="A78" s="15"/>
      <c r="B78" s="95"/>
      <c r="C78" s="69" t="s">
        <v>248</v>
      </c>
      <c r="D78" s="19">
        <v>548</v>
      </c>
      <c r="E78" s="19">
        <v>594</v>
      </c>
      <c r="F78" s="19">
        <v>1142</v>
      </c>
      <c r="G78" s="19">
        <v>115</v>
      </c>
      <c r="H78" s="19">
        <v>104</v>
      </c>
      <c r="I78" s="19">
        <v>219</v>
      </c>
      <c r="J78" s="19">
        <v>1361</v>
      </c>
    </row>
    <row r="79" spans="1:10" s="17" customFormat="1" ht="11.25" customHeight="1" x14ac:dyDescent="0.2">
      <c r="A79" s="15"/>
      <c r="B79" s="95"/>
      <c r="C79" s="69" t="s">
        <v>60</v>
      </c>
      <c r="D79" s="19">
        <v>970</v>
      </c>
      <c r="E79" s="19">
        <v>1035</v>
      </c>
      <c r="F79" s="19">
        <v>2005</v>
      </c>
      <c r="G79" s="19">
        <v>209</v>
      </c>
      <c r="H79" s="19">
        <v>179</v>
      </c>
      <c r="I79" s="19">
        <v>388</v>
      </c>
      <c r="J79" s="19">
        <v>2393</v>
      </c>
    </row>
    <row r="80" spans="1:10" s="17" customFormat="1" ht="11.25" customHeight="1" x14ac:dyDescent="0.2">
      <c r="A80" s="15"/>
      <c r="B80" s="95"/>
      <c r="C80" s="69" t="s">
        <v>249</v>
      </c>
      <c r="D80" s="19">
        <v>125</v>
      </c>
      <c r="E80" s="19">
        <v>117</v>
      </c>
      <c r="F80" s="19">
        <v>242</v>
      </c>
      <c r="G80" s="19">
        <v>14</v>
      </c>
      <c r="H80" s="19">
        <v>10</v>
      </c>
      <c r="I80" s="19">
        <v>24</v>
      </c>
      <c r="J80" s="19">
        <v>266</v>
      </c>
    </row>
    <row r="81" spans="1:10" s="17" customFormat="1" ht="11.25" customHeight="1" x14ac:dyDescent="0.2">
      <c r="A81" s="15"/>
      <c r="B81" s="95"/>
      <c r="C81" s="69" t="s">
        <v>299</v>
      </c>
      <c r="D81" s="19">
        <v>228</v>
      </c>
      <c r="E81" s="19">
        <v>250</v>
      </c>
      <c r="F81" s="19">
        <v>478</v>
      </c>
      <c r="G81" s="19">
        <v>22</v>
      </c>
      <c r="H81" s="19">
        <v>18</v>
      </c>
      <c r="I81" s="19">
        <v>40</v>
      </c>
      <c r="J81" s="19">
        <v>518</v>
      </c>
    </row>
    <row r="82" spans="1:10" s="17" customFormat="1" ht="11.25" customHeight="1" x14ac:dyDescent="0.2">
      <c r="A82" s="15"/>
      <c r="B82" s="95"/>
      <c r="C82" s="69" t="s">
        <v>61</v>
      </c>
      <c r="D82" s="19">
        <v>1418</v>
      </c>
      <c r="E82" s="19">
        <v>1561</v>
      </c>
      <c r="F82" s="19">
        <v>2979</v>
      </c>
      <c r="G82" s="19">
        <v>512</v>
      </c>
      <c r="H82" s="19">
        <v>422</v>
      </c>
      <c r="I82" s="19">
        <v>934</v>
      </c>
      <c r="J82" s="19">
        <v>3913</v>
      </c>
    </row>
    <row r="83" spans="1:10" s="17" customFormat="1" ht="11.25" customHeight="1" x14ac:dyDescent="0.2">
      <c r="A83" s="15"/>
      <c r="B83" s="95"/>
      <c r="C83" s="69" t="s">
        <v>250</v>
      </c>
      <c r="D83" s="19">
        <v>186</v>
      </c>
      <c r="E83" s="19">
        <v>201</v>
      </c>
      <c r="F83" s="19">
        <v>387</v>
      </c>
      <c r="G83" s="19">
        <v>14</v>
      </c>
      <c r="H83" s="19">
        <v>11</v>
      </c>
      <c r="I83" s="19">
        <v>25</v>
      </c>
      <c r="J83" s="19">
        <v>412</v>
      </c>
    </row>
    <row r="84" spans="1:10" s="17" customFormat="1" ht="11.25" customHeight="1" x14ac:dyDescent="0.2">
      <c r="A84" s="15"/>
      <c r="B84" s="95"/>
      <c r="C84" s="95" t="s">
        <v>62</v>
      </c>
      <c r="D84" s="106">
        <v>1032</v>
      </c>
      <c r="E84" s="106">
        <v>1183</v>
      </c>
      <c r="F84" s="106">
        <v>2215</v>
      </c>
      <c r="G84" s="106">
        <v>332</v>
      </c>
      <c r="H84" s="106">
        <v>299</v>
      </c>
      <c r="I84" s="106">
        <v>631</v>
      </c>
      <c r="J84" s="106">
        <v>2846</v>
      </c>
    </row>
    <row r="85" spans="1:10" s="17" customFormat="1" ht="11.25" customHeight="1" x14ac:dyDescent="0.2">
      <c r="A85" s="326"/>
      <c r="B85" s="326"/>
      <c r="C85" s="326"/>
      <c r="D85" s="326"/>
      <c r="E85" s="326"/>
      <c r="F85" s="326"/>
      <c r="G85" s="326"/>
      <c r="H85" s="326"/>
      <c r="I85" s="326"/>
      <c r="J85" s="326"/>
    </row>
    <row r="86" spans="1:10" s="15" customFormat="1" ht="11.25" customHeight="1" x14ac:dyDescent="0.2">
      <c r="A86" s="326" t="s">
        <v>63</v>
      </c>
      <c r="B86" s="326"/>
      <c r="C86" s="326"/>
      <c r="D86" s="14">
        <f t="shared" ref="D86:J86" si="43">SUM(D87:D172)</f>
        <v>43699</v>
      </c>
      <c r="E86" s="14">
        <f t="shared" si="43"/>
        <v>52865</v>
      </c>
      <c r="F86" s="14">
        <f t="shared" si="43"/>
        <v>96564</v>
      </c>
      <c r="G86" s="14">
        <f t="shared" si="43"/>
        <v>19061</v>
      </c>
      <c r="H86" s="14">
        <f t="shared" si="43"/>
        <v>16890</v>
      </c>
      <c r="I86" s="14">
        <f t="shared" si="43"/>
        <v>35951</v>
      </c>
      <c r="J86" s="14">
        <f t="shared" si="43"/>
        <v>132515</v>
      </c>
    </row>
    <row r="87" spans="1:10" s="17" customFormat="1" ht="11.25" customHeight="1" x14ac:dyDescent="0.2">
      <c r="A87" s="15"/>
      <c r="B87" s="95"/>
      <c r="C87" s="69" t="s">
        <v>64</v>
      </c>
      <c r="D87" s="53">
        <v>1159</v>
      </c>
      <c r="E87" s="53">
        <v>1467</v>
      </c>
      <c r="F87" s="53">
        <v>2626</v>
      </c>
      <c r="G87" s="53">
        <v>598</v>
      </c>
      <c r="H87" s="53">
        <v>516</v>
      </c>
      <c r="I87" s="53">
        <v>1114</v>
      </c>
      <c r="J87" s="53">
        <v>3740</v>
      </c>
    </row>
    <row r="88" spans="1:10" s="17" customFormat="1" ht="11.25" customHeight="1" x14ac:dyDescent="0.2">
      <c r="A88" s="15"/>
      <c r="B88" s="95"/>
      <c r="C88" s="69" t="s">
        <v>300</v>
      </c>
      <c r="D88" s="53">
        <v>186</v>
      </c>
      <c r="E88" s="53">
        <v>197</v>
      </c>
      <c r="F88" s="53">
        <v>383</v>
      </c>
      <c r="G88" s="53">
        <v>30</v>
      </c>
      <c r="H88" s="53">
        <v>21</v>
      </c>
      <c r="I88" s="53">
        <v>51</v>
      </c>
      <c r="J88" s="53">
        <v>434</v>
      </c>
    </row>
    <row r="89" spans="1:10" s="17" customFormat="1" ht="11.25" customHeight="1" x14ac:dyDescent="0.2">
      <c r="A89" s="15"/>
      <c r="B89" s="95"/>
      <c r="C89" s="69" t="s">
        <v>66</v>
      </c>
      <c r="D89" s="53">
        <v>119</v>
      </c>
      <c r="E89" s="53">
        <v>126</v>
      </c>
      <c r="F89" s="53">
        <v>245</v>
      </c>
      <c r="G89" s="53">
        <v>14</v>
      </c>
      <c r="H89" s="53">
        <v>13</v>
      </c>
      <c r="I89" s="53">
        <v>27</v>
      </c>
      <c r="J89" s="53">
        <v>272</v>
      </c>
    </row>
    <row r="90" spans="1:10" s="17" customFormat="1" ht="11.25" customHeight="1" x14ac:dyDescent="0.2">
      <c r="A90" s="15"/>
      <c r="B90" s="95"/>
      <c r="C90" s="69" t="s">
        <v>67</v>
      </c>
      <c r="D90" s="53">
        <v>415</v>
      </c>
      <c r="E90" s="53">
        <v>442</v>
      </c>
      <c r="F90" s="53">
        <v>857</v>
      </c>
      <c r="G90" s="53">
        <v>61</v>
      </c>
      <c r="H90" s="53">
        <v>49</v>
      </c>
      <c r="I90" s="53">
        <v>110</v>
      </c>
      <c r="J90" s="53">
        <v>967</v>
      </c>
    </row>
    <row r="91" spans="1:10" s="17" customFormat="1" ht="11.25" customHeight="1" x14ac:dyDescent="0.2">
      <c r="A91" s="15"/>
      <c r="B91" s="95"/>
      <c r="C91" s="69" t="s">
        <v>289</v>
      </c>
      <c r="D91" s="53">
        <v>201</v>
      </c>
      <c r="E91" s="53">
        <v>217</v>
      </c>
      <c r="F91" s="53">
        <v>418</v>
      </c>
      <c r="G91" s="53">
        <v>32</v>
      </c>
      <c r="H91" s="53">
        <v>11</v>
      </c>
      <c r="I91" s="53">
        <v>43</v>
      </c>
      <c r="J91" s="53">
        <v>461</v>
      </c>
    </row>
    <row r="92" spans="1:10" s="17" customFormat="1" ht="11.25" customHeight="1" x14ac:dyDescent="0.2">
      <c r="A92" s="15"/>
      <c r="B92" s="95"/>
      <c r="C92" s="69" t="s">
        <v>68</v>
      </c>
      <c r="D92" s="53">
        <v>139</v>
      </c>
      <c r="E92" s="53">
        <v>127</v>
      </c>
      <c r="F92" s="53">
        <v>266</v>
      </c>
      <c r="G92" s="53">
        <v>17</v>
      </c>
      <c r="H92" s="53">
        <v>4</v>
      </c>
      <c r="I92" s="53">
        <v>21</v>
      </c>
      <c r="J92" s="53">
        <v>287</v>
      </c>
    </row>
    <row r="93" spans="1:10" s="17" customFormat="1" ht="11.25" customHeight="1" x14ac:dyDescent="0.2">
      <c r="A93" s="15"/>
      <c r="B93" s="95"/>
      <c r="C93" s="69" t="s">
        <v>257</v>
      </c>
      <c r="D93" s="53">
        <v>554</v>
      </c>
      <c r="E93" s="53">
        <v>640</v>
      </c>
      <c r="F93" s="53">
        <v>1194</v>
      </c>
      <c r="G93" s="53">
        <v>253</v>
      </c>
      <c r="H93" s="53">
        <v>222</v>
      </c>
      <c r="I93" s="53">
        <v>475</v>
      </c>
      <c r="J93" s="53">
        <v>1669</v>
      </c>
    </row>
    <row r="94" spans="1:10" s="17" customFormat="1" ht="11.25" customHeight="1" x14ac:dyDescent="0.2">
      <c r="A94" s="15"/>
      <c r="B94" s="95"/>
      <c r="C94" s="69" t="s">
        <v>69</v>
      </c>
      <c r="D94" s="53">
        <v>477</v>
      </c>
      <c r="E94" s="53">
        <v>576</v>
      </c>
      <c r="F94" s="53">
        <v>1053</v>
      </c>
      <c r="G94" s="53">
        <v>143</v>
      </c>
      <c r="H94" s="53">
        <v>100</v>
      </c>
      <c r="I94" s="53">
        <v>243</v>
      </c>
      <c r="J94" s="53">
        <v>1296</v>
      </c>
    </row>
    <row r="95" spans="1:10" s="17" customFormat="1" ht="11.25" customHeight="1" x14ac:dyDescent="0.2">
      <c r="A95" s="15"/>
      <c r="B95" s="95"/>
      <c r="C95" s="69" t="s">
        <v>70</v>
      </c>
      <c r="D95" s="53">
        <v>245</v>
      </c>
      <c r="E95" s="53">
        <v>268</v>
      </c>
      <c r="F95" s="53">
        <v>513</v>
      </c>
      <c r="G95" s="53">
        <v>23</v>
      </c>
      <c r="H95" s="53">
        <v>19</v>
      </c>
      <c r="I95" s="53">
        <v>42</v>
      </c>
      <c r="J95" s="53">
        <v>555</v>
      </c>
    </row>
    <row r="96" spans="1:10" s="17" customFormat="1" ht="11.25" customHeight="1" x14ac:dyDescent="0.2">
      <c r="A96" s="15"/>
      <c r="B96" s="95"/>
      <c r="C96" s="69" t="s">
        <v>258</v>
      </c>
      <c r="D96" s="53">
        <v>145</v>
      </c>
      <c r="E96" s="53">
        <v>156</v>
      </c>
      <c r="F96" s="53">
        <v>301</v>
      </c>
      <c r="G96" s="53">
        <v>10</v>
      </c>
      <c r="H96" s="53">
        <v>4</v>
      </c>
      <c r="I96" s="53">
        <v>14</v>
      </c>
      <c r="J96" s="53">
        <v>315</v>
      </c>
    </row>
    <row r="97" spans="1:10" s="17" customFormat="1" ht="11.25" customHeight="1" x14ac:dyDescent="0.2">
      <c r="A97" s="15"/>
      <c r="B97" s="95"/>
      <c r="C97" s="69" t="s">
        <v>71</v>
      </c>
      <c r="D97" s="53">
        <v>589</v>
      </c>
      <c r="E97" s="53">
        <v>726</v>
      </c>
      <c r="F97" s="53">
        <v>1315</v>
      </c>
      <c r="G97" s="53">
        <v>191</v>
      </c>
      <c r="H97" s="53">
        <v>154</v>
      </c>
      <c r="I97" s="53">
        <v>345</v>
      </c>
      <c r="J97" s="53">
        <v>1660</v>
      </c>
    </row>
    <row r="98" spans="1:10" s="17" customFormat="1" ht="11.25" customHeight="1" x14ac:dyDescent="0.2">
      <c r="A98" s="15"/>
      <c r="B98" s="95"/>
      <c r="C98" s="69" t="s">
        <v>72</v>
      </c>
      <c r="D98" s="53">
        <v>228</v>
      </c>
      <c r="E98" s="53">
        <v>251</v>
      </c>
      <c r="F98" s="53">
        <v>479</v>
      </c>
      <c r="G98" s="53">
        <v>57</v>
      </c>
      <c r="H98" s="53">
        <v>41</v>
      </c>
      <c r="I98" s="53">
        <v>98</v>
      </c>
      <c r="J98" s="53">
        <v>577</v>
      </c>
    </row>
    <row r="99" spans="1:10" s="17" customFormat="1" ht="11.25" customHeight="1" x14ac:dyDescent="0.2">
      <c r="A99" s="15"/>
      <c r="B99" s="95"/>
      <c r="C99" s="69" t="s">
        <v>73</v>
      </c>
      <c r="D99" s="53">
        <v>247</v>
      </c>
      <c r="E99" s="53">
        <v>291</v>
      </c>
      <c r="F99" s="53">
        <v>538</v>
      </c>
      <c r="G99" s="53">
        <v>127</v>
      </c>
      <c r="H99" s="53">
        <v>96</v>
      </c>
      <c r="I99" s="53">
        <v>223</v>
      </c>
      <c r="J99" s="53">
        <v>761</v>
      </c>
    </row>
    <row r="100" spans="1:10" s="17" customFormat="1" ht="11.25" customHeight="1" x14ac:dyDescent="0.2">
      <c r="A100" s="15"/>
      <c r="B100" s="95"/>
      <c r="C100" s="69" t="s">
        <v>74</v>
      </c>
      <c r="D100" s="53">
        <v>54</v>
      </c>
      <c r="E100" s="53">
        <v>51</v>
      </c>
      <c r="F100" s="53">
        <v>105</v>
      </c>
      <c r="G100" s="53">
        <v>8</v>
      </c>
      <c r="H100" s="53">
        <v>11</v>
      </c>
      <c r="I100" s="53">
        <v>19</v>
      </c>
      <c r="J100" s="53">
        <v>124</v>
      </c>
    </row>
    <row r="101" spans="1:10" s="17" customFormat="1" ht="11.25" customHeight="1" x14ac:dyDescent="0.2">
      <c r="A101" s="15"/>
      <c r="B101" s="95"/>
      <c r="C101" s="69" t="s">
        <v>301</v>
      </c>
      <c r="D101" s="53">
        <v>150</v>
      </c>
      <c r="E101" s="53">
        <v>164</v>
      </c>
      <c r="F101" s="53">
        <v>314</v>
      </c>
      <c r="G101" s="53">
        <v>33</v>
      </c>
      <c r="H101" s="53">
        <v>21</v>
      </c>
      <c r="I101" s="53">
        <v>54</v>
      </c>
      <c r="J101" s="53">
        <v>368</v>
      </c>
    </row>
    <row r="102" spans="1:10" s="17" customFormat="1" ht="11.25" customHeight="1" x14ac:dyDescent="0.2">
      <c r="A102" s="15"/>
      <c r="B102" s="95"/>
      <c r="C102" s="69" t="s">
        <v>302</v>
      </c>
      <c r="D102" s="53">
        <v>1609</v>
      </c>
      <c r="E102" s="53">
        <v>2037</v>
      </c>
      <c r="F102" s="53">
        <v>3646</v>
      </c>
      <c r="G102" s="53">
        <v>656</v>
      </c>
      <c r="H102" s="53">
        <v>624</v>
      </c>
      <c r="I102" s="53">
        <v>1280</v>
      </c>
      <c r="J102" s="53">
        <v>4926</v>
      </c>
    </row>
    <row r="103" spans="1:10" s="17" customFormat="1" ht="11.25" customHeight="1" x14ac:dyDescent="0.2">
      <c r="A103" s="15"/>
      <c r="B103" s="95"/>
      <c r="C103" s="69" t="s">
        <v>290</v>
      </c>
      <c r="D103" s="53">
        <v>132</v>
      </c>
      <c r="E103" s="53">
        <v>148</v>
      </c>
      <c r="F103" s="53">
        <v>280</v>
      </c>
      <c r="G103" s="53">
        <v>10</v>
      </c>
      <c r="H103" s="53">
        <v>6</v>
      </c>
      <c r="I103" s="53">
        <v>16</v>
      </c>
      <c r="J103" s="53">
        <v>296</v>
      </c>
    </row>
    <row r="104" spans="1:10" s="17" customFormat="1" ht="11.25" customHeight="1" x14ac:dyDescent="0.2">
      <c r="A104" s="15"/>
      <c r="B104" s="95"/>
      <c r="C104" s="69" t="s">
        <v>75</v>
      </c>
      <c r="D104" s="53">
        <v>199</v>
      </c>
      <c r="E104" s="53">
        <v>210</v>
      </c>
      <c r="F104" s="53">
        <v>409</v>
      </c>
      <c r="G104" s="53">
        <v>29</v>
      </c>
      <c r="H104" s="53">
        <v>30</v>
      </c>
      <c r="I104" s="53">
        <v>59</v>
      </c>
      <c r="J104" s="53">
        <v>468</v>
      </c>
    </row>
    <row r="105" spans="1:10" s="17" customFormat="1" ht="11.25" customHeight="1" x14ac:dyDescent="0.2">
      <c r="A105" s="15"/>
      <c r="B105" s="95"/>
      <c r="C105" s="69" t="s">
        <v>76</v>
      </c>
      <c r="D105" s="53">
        <v>245</v>
      </c>
      <c r="E105" s="53">
        <v>292</v>
      </c>
      <c r="F105" s="53">
        <v>537</v>
      </c>
      <c r="G105" s="53">
        <v>52</v>
      </c>
      <c r="H105" s="53">
        <v>53</v>
      </c>
      <c r="I105" s="53">
        <v>105</v>
      </c>
      <c r="J105" s="53">
        <v>642</v>
      </c>
    </row>
    <row r="106" spans="1:10" s="17" customFormat="1" ht="11.25" customHeight="1" x14ac:dyDescent="0.2">
      <c r="A106" s="15"/>
      <c r="B106" s="95"/>
      <c r="C106" s="69" t="s">
        <v>77</v>
      </c>
      <c r="D106" s="53">
        <v>468</v>
      </c>
      <c r="E106" s="53">
        <v>519</v>
      </c>
      <c r="F106" s="53">
        <v>987</v>
      </c>
      <c r="G106" s="53">
        <v>220</v>
      </c>
      <c r="H106" s="53">
        <v>167</v>
      </c>
      <c r="I106" s="53">
        <v>387</v>
      </c>
      <c r="J106" s="53">
        <v>1374</v>
      </c>
    </row>
    <row r="107" spans="1:10" s="17" customFormat="1" ht="11.25" customHeight="1" x14ac:dyDescent="0.2">
      <c r="A107" s="15"/>
      <c r="B107" s="95"/>
      <c r="C107" s="69" t="s">
        <v>78</v>
      </c>
      <c r="D107" s="53">
        <v>732</v>
      </c>
      <c r="E107" s="53">
        <v>788</v>
      </c>
      <c r="F107" s="53">
        <v>1520</v>
      </c>
      <c r="G107" s="53">
        <v>133</v>
      </c>
      <c r="H107" s="53">
        <v>100</v>
      </c>
      <c r="I107" s="53">
        <v>233</v>
      </c>
      <c r="J107" s="53">
        <v>1753</v>
      </c>
    </row>
    <row r="108" spans="1:10" s="17" customFormat="1" ht="11.25" customHeight="1" x14ac:dyDescent="0.2">
      <c r="A108" s="15"/>
      <c r="B108" s="95"/>
      <c r="C108" s="69" t="s">
        <v>79</v>
      </c>
      <c r="D108" s="53">
        <v>294</v>
      </c>
      <c r="E108" s="53">
        <v>312</v>
      </c>
      <c r="F108" s="53">
        <v>606</v>
      </c>
      <c r="G108" s="53">
        <v>27</v>
      </c>
      <c r="H108" s="53">
        <v>18</v>
      </c>
      <c r="I108" s="53">
        <v>45</v>
      </c>
      <c r="J108" s="53">
        <v>651</v>
      </c>
    </row>
    <row r="109" spans="1:10" s="17" customFormat="1" ht="11.25" customHeight="1" x14ac:dyDescent="0.2">
      <c r="A109" s="15"/>
      <c r="B109" s="95"/>
      <c r="C109" s="69" t="s">
        <v>80</v>
      </c>
      <c r="D109" s="53">
        <v>686</v>
      </c>
      <c r="E109" s="53">
        <v>822</v>
      </c>
      <c r="F109" s="53">
        <v>1508</v>
      </c>
      <c r="G109" s="53">
        <v>175</v>
      </c>
      <c r="H109" s="53">
        <v>136</v>
      </c>
      <c r="I109" s="53">
        <v>311</v>
      </c>
      <c r="J109" s="53">
        <v>1819</v>
      </c>
    </row>
    <row r="110" spans="1:10" s="17" customFormat="1" ht="11.25" customHeight="1" x14ac:dyDescent="0.2">
      <c r="A110" s="15"/>
      <c r="B110" s="95"/>
      <c r="C110" s="69" t="s">
        <v>81</v>
      </c>
      <c r="D110" s="19">
        <v>1965</v>
      </c>
      <c r="E110" s="19">
        <v>2138</v>
      </c>
      <c r="F110" s="19">
        <v>4103</v>
      </c>
      <c r="G110" s="19">
        <v>234</v>
      </c>
      <c r="H110" s="19">
        <v>176</v>
      </c>
      <c r="I110" s="19">
        <v>410</v>
      </c>
      <c r="J110" s="19">
        <v>4513</v>
      </c>
    </row>
    <row r="111" spans="1:10" s="17" customFormat="1" ht="11.25" customHeight="1" x14ac:dyDescent="0.2">
      <c r="A111" s="15"/>
      <c r="B111" s="95"/>
      <c r="C111" s="69" t="s">
        <v>259</v>
      </c>
      <c r="D111" s="53">
        <v>219</v>
      </c>
      <c r="E111" s="53">
        <v>232</v>
      </c>
      <c r="F111" s="53">
        <v>451</v>
      </c>
      <c r="G111" s="53">
        <v>39</v>
      </c>
      <c r="H111" s="53">
        <v>34</v>
      </c>
      <c r="I111" s="53">
        <v>73</v>
      </c>
      <c r="J111" s="53">
        <v>524</v>
      </c>
    </row>
    <row r="112" spans="1:10" s="17" customFormat="1" ht="11.25" customHeight="1" x14ac:dyDescent="0.2">
      <c r="A112" s="15"/>
      <c r="B112" s="95"/>
      <c r="C112" s="69" t="s">
        <v>82</v>
      </c>
      <c r="D112" s="53">
        <v>40</v>
      </c>
      <c r="E112" s="53">
        <v>45</v>
      </c>
      <c r="F112" s="53">
        <v>85</v>
      </c>
      <c r="G112" s="53">
        <v>14</v>
      </c>
      <c r="H112" s="53">
        <v>11</v>
      </c>
      <c r="I112" s="53">
        <v>25</v>
      </c>
      <c r="J112" s="53">
        <v>110</v>
      </c>
    </row>
    <row r="113" spans="1:10" s="17" customFormat="1" ht="11.25" customHeight="1" x14ac:dyDescent="0.2">
      <c r="A113" s="15"/>
      <c r="B113" s="95"/>
      <c r="C113" s="69" t="s">
        <v>83</v>
      </c>
      <c r="D113" s="53">
        <v>262</v>
      </c>
      <c r="E113" s="53">
        <v>305</v>
      </c>
      <c r="F113" s="53">
        <v>567</v>
      </c>
      <c r="G113" s="53">
        <v>66</v>
      </c>
      <c r="H113" s="53">
        <v>54</v>
      </c>
      <c r="I113" s="53">
        <v>120</v>
      </c>
      <c r="J113" s="53">
        <v>687</v>
      </c>
    </row>
    <row r="114" spans="1:10" s="17" customFormat="1" ht="11.25" customHeight="1" x14ac:dyDescent="0.2">
      <c r="A114" s="15"/>
      <c r="B114" s="95"/>
      <c r="C114" s="69" t="s">
        <v>84</v>
      </c>
      <c r="D114" s="53">
        <v>1227</v>
      </c>
      <c r="E114" s="53">
        <v>1528</v>
      </c>
      <c r="F114" s="53">
        <v>2755</v>
      </c>
      <c r="G114" s="53">
        <v>534</v>
      </c>
      <c r="H114" s="53">
        <v>448</v>
      </c>
      <c r="I114" s="53">
        <v>982</v>
      </c>
      <c r="J114" s="53">
        <v>3737</v>
      </c>
    </row>
    <row r="115" spans="1:10" s="17" customFormat="1" ht="11.25" customHeight="1" x14ac:dyDescent="0.2">
      <c r="A115" s="15"/>
      <c r="B115" s="95"/>
      <c r="C115" s="69" t="s">
        <v>85</v>
      </c>
      <c r="D115" s="53">
        <v>23</v>
      </c>
      <c r="E115" s="53">
        <v>28</v>
      </c>
      <c r="F115" s="53">
        <v>51</v>
      </c>
      <c r="G115" s="53">
        <v>5</v>
      </c>
      <c r="H115" s="53">
        <v>3</v>
      </c>
      <c r="I115" s="53">
        <v>8</v>
      </c>
      <c r="J115" s="53">
        <v>59</v>
      </c>
    </row>
    <row r="116" spans="1:10" s="17" customFormat="1" ht="11.25" customHeight="1" x14ac:dyDescent="0.2">
      <c r="A116" s="15"/>
      <c r="B116" s="95"/>
      <c r="C116" s="69" t="s">
        <v>86</v>
      </c>
      <c r="D116" s="53">
        <v>45</v>
      </c>
      <c r="E116" s="53">
        <v>51</v>
      </c>
      <c r="F116" s="53">
        <v>96</v>
      </c>
      <c r="G116" s="53">
        <v>4</v>
      </c>
      <c r="H116" s="53">
        <v>4</v>
      </c>
      <c r="I116" s="53">
        <v>8</v>
      </c>
      <c r="J116" s="53">
        <v>104</v>
      </c>
    </row>
    <row r="117" spans="1:10" s="17" customFormat="1" ht="11.25" customHeight="1" x14ac:dyDescent="0.2">
      <c r="A117" s="15"/>
      <c r="B117" s="95"/>
      <c r="C117" s="69" t="s">
        <v>303</v>
      </c>
      <c r="D117" s="53">
        <v>102</v>
      </c>
      <c r="E117" s="53">
        <v>105</v>
      </c>
      <c r="F117" s="53">
        <v>207</v>
      </c>
      <c r="G117" s="53">
        <v>17</v>
      </c>
      <c r="H117" s="53">
        <v>17</v>
      </c>
      <c r="I117" s="53">
        <v>34</v>
      </c>
      <c r="J117" s="53">
        <v>241</v>
      </c>
    </row>
    <row r="118" spans="1:10" s="17" customFormat="1" ht="11.25" customHeight="1" x14ac:dyDescent="0.2">
      <c r="A118" s="15"/>
      <c r="B118" s="95"/>
      <c r="C118" s="69" t="s">
        <v>88</v>
      </c>
      <c r="D118" s="53">
        <v>707</v>
      </c>
      <c r="E118" s="53">
        <v>843</v>
      </c>
      <c r="F118" s="53">
        <v>1550</v>
      </c>
      <c r="G118" s="53">
        <v>86</v>
      </c>
      <c r="H118" s="53">
        <v>75</v>
      </c>
      <c r="I118" s="53">
        <v>161</v>
      </c>
      <c r="J118" s="53">
        <v>1711</v>
      </c>
    </row>
    <row r="119" spans="1:10" s="17" customFormat="1" ht="11.25" customHeight="1" x14ac:dyDescent="0.2">
      <c r="A119" s="15"/>
      <c r="B119" s="95"/>
      <c r="C119" s="69" t="s">
        <v>260</v>
      </c>
      <c r="D119" s="53">
        <v>69</v>
      </c>
      <c r="E119" s="53">
        <v>65</v>
      </c>
      <c r="F119" s="53">
        <v>134</v>
      </c>
      <c r="G119" s="53">
        <v>5</v>
      </c>
      <c r="H119" s="53">
        <v>2</v>
      </c>
      <c r="I119" s="53">
        <v>7</v>
      </c>
      <c r="J119" s="53">
        <v>141</v>
      </c>
    </row>
    <row r="120" spans="1:10" s="17" customFormat="1" ht="11.25" customHeight="1" x14ac:dyDescent="0.2">
      <c r="A120" s="15"/>
      <c r="B120" s="95"/>
      <c r="C120" s="69" t="s">
        <v>89</v>
      </c>
      <c r="D120" s="53">
        <v>329</v>
      </c>
      <c r="E120" s="53">
        <v>387</v>
      </c>
      <c r="F120" s="53">
        <v>716</v>
      </c>
      <c r="G120" s="53">
        <v>54</v>
      </c>
      <c r="H120" s="53">
        <v>60</v>
      </c>
      <c r="I120" s="53">
        <v>114</v>
      </c>
      <c r="J120" s="53">
        <v>830</v>
      </c>
    </row>
    <row r="121" spans="1:10" s="17" customFormat="1" ht="11.25" customHeight="1" x14ac:dyDescent="0.2">
      <c r="A121" s="15"/>
      <c r="B121" s="95"/>
      <c r="C121" s="69" t="s">
        <v>304</v>
      </c>
      <c r="D121" s="53">
        <v>47</v>
      </c>
      <c r="E121" s="53">
        <v>50</v>
      </c>
      <c r="F121" s="53">
        <v>97</v>
      </c>
      <c r="G121" s="53">
        <v>7</v>
      </c>
      <c r="H121" s="53">
        <v>11</v>
      </c>
      <c r="I121" s="53">
        <v>18</v>
      </c>
      <c r="J121" s="53">
        <v>115</v>
      </c>
    </row>
    <row r="122" spans="1:10" s="17" customFormat="1" ht="11.25" customHeight="1" x14ac:dyDescent="0.2">
      <c r="A122" s="15"/>
      <c r="B122" s="95"/>
      <c r="C122" s="69" t="s">
        <v>90</v>
      </c>
      <c r="D122" s="53">
        <v>539</v>
      </c>
      <c r="E122" s="53">
        <v>572</v>
      </c>
      <c r="F122" s="53">
        <v>1111</v>
      </c>
      <c r="G122" s="53">
        <v>96</v>
      </c>
      <c r="H122" s="53">
        <v>71</v>
      </c>
      <c r="I122" s="53">
        <v>167</v>
      </c>
      <c r="J122" s="53">
        <v>1278</v>
      </c>
    </row>
    <row r="123" spans="1:10" s="17" customFormat="1" ht="11.25" customHeight="1" x14ac:dyDescent="0.2">
      <c r="A123" s="15"/>
      <c r="B123" s="95"/>
      <c r="C123" s="69" t="s">
        <v>91</v>
      </c>
      <c r="D123" s="53">
        <v>238</v>
      </c>
      <c r="E123" s="53">
        <v>254</v>
      </c>
      <c r="F123" s="53">
        <v>492</v>
      </c>
      <c r="G123" s="53">
        <v>41</v>
      </c>
      <c r="H123" s="53">
        <v>25</v>
      </c>
      <c r="I123" s="53">
        <v>66</v>
      </c>
      <c r="J123" s="53">
        <v>558</v>
      </c>
    </row>
    <row r="124" spans="1:10" s="17" customFormat="1" ht="11.25" customHeight="1" x14ac:dyDescent="0.2">
      <c r="A124" s="15"/>
      <c r="B124" s="95"/>
      <c r="C124" s="69" t="s">
        <v>305</v>
      </c>
      <c r="D124" s="53">
        <v>543</v>
      </c>
      <c r="E124" s="53">
        <v>611</v>
      </c>
      <c r="F124" s="53">
        <v>1154</v>
      </c>
      <c r="G124" s="53">
        <v>109</v>
      </c>
      <c r="H124" s="53">
        <v>85</v>
      </c>
      <c r="I124" s="53">
        <v>194</v>
      </c>
      <c r="J124" s="53">
        <v>1348</v>
      </c>
    </row>
    <row r="125" spans="1:10" s="17" customFormat="1" ht="11.25" customHeight="1" x14ac:dyDescent="0.2">
      <c r="A125" s="15"/>
      <c r="B125" s="95"/>
      <c r="C125" s="69" t="s">
        <v>291</v>
      </c>
      <c r="D125" s="53">
        <v>41</v>
      </c>
      <c r="E125" s="53">
        <v>40</v>
      </c>
      <c r="F125" s="53">
        <v>81</v>
      </c>
      <c r="G125" s="53">
        <v>3</v>
      </c>
      <c r="H125" s="53">
        <v>0</v>
      </c>
      <c r="I125" s="53">
        <v>3</v>
      </c>
      <c r="J125" s="53">
        <v>84</v>
      </c>
    </row>
    <row r="126" spans="1:10" s="17" customFormat="1" ht="11.25" customHeight="1" x14ac:dyDescent="0.2">
      <c r="A126" s="15"/>
      <c r="B126" s="95"/>
      <c r="C126" s="69" t="s">
        <v>306</v>
      </c>
      <c r="D126" s="53">
        <v>83</v>
      </c>
      <c r="E126" s="53">
        <v>94</v>
      </c>
      <c r="F126" s="53">
        <v>177</v>
      </c>
      <c r="G126" s="53">
        <v>20</v>
      </c>
      <c r="H126" s="53">
        <v>13</v>
      </c>
      <c r="I126" s="53">
        <v>33</v>
      </c>
      <c r="J126" s="53">
        <v>210</v>
      </c>
    </row>
    <row r="127" spans="1:10" s="17" customFormat="1" ht="11.25" customHeight="1" x14ac:dyDescent="0.2">
      <c r="A127" s="15"/>
      <c r="B127" s="95"/>
      <c r="C127" s="69" t="s">
        <v>307</v>
      </c>
      <c r="D127" s="53">
        <v>540</v>
      </c>
      <c r="E127" s="53">
        <v>585</v>
      </c>
      <c r="F127" s="53">
        <v>1125</v>
      </c>
      <c r="G127" s="53">
        <v>158</v>
      </c>
      <c r="H127" s="53">
        <v>113</v>
      </c>
      <c r="I127" s="53">
        <v>271</v>
      </c>
      <c r="J127" s="53">
        <v>1396</v>
      </c>
    </row>
    <row r="128" spans="1:10" s="17" customFormat="1" ht="11.25" customHeight="1" x14ac:dyDescent="0.2">
      <c r="A128" s="15"/>
      <c r="B128" s="95"/>
      <c r="C128" s="69" t="s">
        <v>92</v>
      </c>
      <c r="D128" s="53">
        <v>115</v>
      </c>
      <c r="E128" s="53">
        <v>133</v>
      </c>
      <c r="F128" s="53">
        <v>248</v>
      </c>
      <c r="G128" s="53">
        <v>66</v>
      </c>
      <c r="H128" s="53">
        <v>67</v>
      </c>
      <c r="I128" s="53">
        <v>133</v>
      </c>
      <c r="J128" s="53">
        <v>381</v>
      </c>
    </row>
    <row r="129" spans="1:10" s="17" customFormat="1" ht="11.25" customHeight="1" x14ac:dyDescent="0.2">
      <c r="A129" s="15"/>
      <c r="B129" s="95"/>
      <c r="C129" s="69" t="s">
        <v>93</v>
      </c>
      <c r="D129" s="53">
        <v>422</v>
      </c>
      <c r="E129" s="53">
        <v>461</v>
      </c>
      <c r="F129" s="53">
        <v>883</v>
      </c>
      <c r="G129" s="53">
        <v>98</v>
      </c>
      <c r="H129" s="53">
        <v>77</v>
      </c>
      <c r="I129" s="53">
        <v>175</v>
      </c>
      <c r="J129" s="53">
        <v>1058</v>
      </c>
    </row>
    <row r="130" spans="1:10" s="17" customFormat="1" ht="11.25" customHeight="1" x14ac:dyDescent="0.2">
      <c r="A130" s="15"/>
      <c r="B130" s="95"/>
      <c r="C130" s="69" t="s">
        <v>261</v>
      </c>
      <c r="D130" s="53">
        <v>27</v>
      </c>
      <c r="E130" s="53">
        <v>38</v>
      </c>
      <c r="F130" s="53">
        <v>65</v>
      </c>
      <c r="G130" s="53">
        <v>4</v>
      </c>
      <c r="H130" s="53">
        <v>2</v>
      </c>
      <c r="I130" s="53">
        <v>6</v>
      </c>
      <c r="J130" s="53">
        <v>71</v>
      </c>
    </row>
    <row r="131" spans="1:10" s="17" customFormat="1" ht="11.25" customHeight="1" x14ac:dyDescent="0.2">
      <c r="A131" s="15"/>
      <c r="B131" s="95"/>
      <c r="C131" s="69" t="s">
        <v>94</v>
      </c>
      <c r="D131" s="53">
        <v>433</v>
      </c>
      <c r="E131" s="53">
        <v>524</v>
      </c>
      <c r="F131" s="53">
        <v>957</v>
      </c>
      <c r="G131" s="53">
        <v>366</v>
      </c>
      <c r="H131" s="53">
        <v>325</v>
      </c>
      <c r="I131" s="53">
        <v>691</v>
      </c>
      <c r="J131" s="53">
        <v>1648</v>
      </c>
    </row>
    <row r="132" spans="1:10" s="17" customFormat="1" ht="11.25" customHeight="1" x14ac:dyDescent="0.2">
      <c r="A132" s="15"/>
      <c r="B132" s="95"/>
      <c r="C132" s="69" t="s">
        <v>262</v>
      </c>
      <c r="D132" s="53">
        <v>348</v>
      </c>
      <c r="E132" s="53">
        <v>360</v>
      </c>
      <c r="F132" s="53">
        <v>708</v>
      </c>
      <c r="G132" s="53">
        <v>47</v>
      </c>
      <c r="H132" s="53">
        <v>37</v>
      </c>
      <c r="I132" s="53">
        <v>84</v>
      </c>
      <c r="J132" s="53">
        <v>792</v>
      </c>
    </row>
    <row r="133" spans="1:10" s="17" customFormat="1" ht="11.25" customHeight="1" x14ac:dyDescent="0.2">
      <c r="A133" s="15"/>
      <c r="B133" s="95"/>
      <c r="C133" s="69" t="s">
        <v>95</v>
      </c>
      <c r="D133" s="53">
        <v>6754</v>
      </c>
      <c r="E133" s="53">
        <v>9297</v>
      </c>
      <c r="F133" s="53">
        <v>16051</v>
      </c>
      <c r="G133" s="53">
        <v>5220</v>
      </c>
      <c r="H133" s="53">
        <v>5026</v>
      </c>
      <c r="I133" s="53">
        <v>10246</v>
      </c>
      <c r="J133" s="53">
        <v>26297</v>
      </c>
    </row>
    <row r="134" spans="1:10" s="17" customFormat="1" ht="11.25" customHeight="1" x14ac:dyDescent="0.2">
      <c r="A134" s="15"/>
      <c r="B134" s="95"/>
      <c r="C134" s="69" t="s">
        <v>96</v>
      </c>
      <c r="D134" s="53">
        <v>483</v>
      </c>
      <c r="E134" s="53">
        <v>627</v>
      </c>
      <c r="F134" s="53">
        <v>1110</v>
      </c>
      <c r="G134" s="53">
        <v>157</v>
      </c>
      <c r="H134" s="53">
        <v>109</v>
      </c>
      <c r="I134" s="53">
        <v>266</v>
      </c>
      <c r="J134" s="53">
        <v>1376</v>
      </c>
    </row>
    <row r="135" spans="1:10" s="17" customFormat="1" ht="11.25" customHeight="1" x14ac:dyDescent="0.2">
      <c r="A135" s="15"/>
      <c r="B135" s="95"/>
      <c r="C135" s="69" t="s">
        <v>97</v>
      </c>
      <c r="D135" s="53">
        <v>455</v>
      </c>
      <c r="E135" s="53">
        <v>472</v>
      </c>
      <c r="F135" s="53">
        <v>927</v>
      </c>
      <c r="G135" s="53">
        <v>115</v>
      </c>
      <c r="H135" s="53">
        <v>89</v>
      </c>
      <c r="I135" s="53">
        <v>204</v>
      </c>
      <c r="J135" s="53">
        <v>1131</v>
      </c>
    </row>
    <row r="136" spans="1:10" s="17" customFormat="1" ht="11.25" customHeight="1" x14ac:dyDescent="0.2">
      <c r="A136" s="15"/>
      <c r="B136" s="95"/>
      <c r="C136" s="69" t="s">
        <v>98</v>
      </c>
      <c r="D136" s="53">
        <v>212</v>
      </c>
      <c r="E136" s="53">
        <v>218</v>
      </c>
      <c r="F136" s="53">
        <v>430</v>
      </c>
      <c r="G136" s="53">
        <v>66</v>
      </c>
      <c r="H136" s="53">
        <v>59</v>
      </c>
      <c r="I136" s="53">
        <v>125</v>
      </c>
      <c r="J136" s="53">
        <v>555</v>
      </c>
    </row>
    <row r="137" spans="1:10" s="17" customFormat="1" ht="11.25" customHeight="1" x14ac:dyDescent="0.2">
      <c r="A137" s="15"/>
      <c r="B137" s="95"/>
      <c r="C137" s="69" t="s">
        <v>99</v>
      </c>
      <c r="D137" s="53">
        <v>1520</v>
      </c>
      <c r="E137" s="53">
        <v>2055</v>
      </c>
      <c r="F137" s="53">
        <v>3575</v>
      </c>
      <c r="G137" s="53">
        <v>1130</v>
      </c>
      <c r="H137" s="53">
        <v>1026</v>
      </c>
      <c r="I137" s="53">
        <v>2156</v>
      </c>
      <c r="J137" s="53">
        <v>5731</v>
      </c>
    </row>
    <row r="138" spans="1:10" s="17" customFormat="1" ht="11.25" customHeight="1" x14ac:dyDescent="0.2">
      <c r="A138" s="15"/>
      <c r="B138" s="95"/>
      <c r="C138" s="69" t="s">
        <v>100</v>
      </c>
      <c r="D138" s="53">
        <v>409</v>
      </c>
      <c r="E138" s="53">
        <v>477</v>
      </c>
      <c r="F138" s="53">
        <v>886</v>
      </c>
      <c r="G138" s="53">
        <v>155</v>
      </c>
      <c r="H138" s="53">
        <v>107</v>
      </c>
      <c r="I138" s="53">
        <v>262</v>
      </c>
      <c r="J138" s="53">
        <v>1148</v>
      </c>
    </row>
    <row r="139" spans="1:10" s="17" customFormat="1" ht="11.25" customHeight="1" x14ac:dyDescent="0.2">
      <c r="A139" s="15"/>
      <c r="B139" s="95"/>
      <c r="C139" s="69" t="s">
        <v>101</v>
      </c>
      <c r="D139" s="53">
        <v>490</v>
      </c>
      <c r="E139" s="53">
        <v>603</v>
      </c>
      <c r="F139" s="53">
        <v>1093</v>
      </c>
      <c r="G139" s="53">
        <v>290</v>
      </c>
      <c r="H139" s="53">
        <v>259</v>
      </c>
      <c r="I139" s="53">
        <v>549</v>
      </c>
      <c r="J139" s="53">
        <v>1642</v>
      </c>
    </row>
    <row r="140" spans="1:10" s="17" customFormat="1" ht="11.25" customHeight="1" x14ac:dyDescent="0.2">
      <c r="A140" s="15"/>
      <c r="B140" s="95"/>
      <c r="C140" s="69" t="s">
        <v>102</v>
      </c>
      <c r="D140" s="53">
        <v>400</v>
      </c>
      <c r="E140" s="53">
        <v>417</v>
      </c>
      <c r="F140" s="53">
        <v>817</v>
      </c>
      <c r="G140" s="53">
        <v>71</v>
      </c>
      <c r="H140" s="53">
        <v>54</v>
      </c>
      <c r="I140" s="53">
        <v>125</v>
      </c>
      <c r="J140" s="53">
        <v>942</v>
      </c>
    </row>
    <row r="141" spans="1:10" s="17" customFormat="1" ht="11.25" customHeight="1" x14ac:dyDescent="0.2">
      <c r="A141" s="15"/>
      <c r="B141" s="95"/>
      <c r="C141" s="69" t="s">
        <v>103</v>
      </c>
      <c r="D141" s="53">
        <v>104</v>
      </c>
      <c r="E141" s="53">
        <v>117</v>
      </c>
      <c r="F141" s="53">
        <v>221</v>
      </c>
      <c r="G141" s="53">
        <v>17</v>
      </c>
      <c r="H141" s="53">
        <v>10</v>
      </c>
      <c r="I141" s="53">
        <v>27</v>
      </c>
      <c r="J141" s="53">
        <v>248</v>
      </c>
    </row>
    <row r="142" spans="1:10" s="17" customFormat="1" ht="11.25" customHeight="1" x14ac:dyDescent="0.2">
      <c r="A142" s="15"/>
      <c r="B142" s="95"/>
      <c r="C142" s="69" t="s">
        <v>308</v>
      </c>
      <c r="D142" s="53">
        <v>698</v>
      </c>
      <c r="E142" s="53">
        <v>816</v>
      </c>
      <c r="F142" s="53">
        <v>1514</v>
      </c>
      <c r="G142" s="53">
        <v>375</v>
      </c>
      <c r="H142" s="53">
        <v>354</v>
      </c>
      <c r="I142" s="53">
        <v>729</v>
      </c>
      <c r="J142" s="53">
        <v>2243</v>
      </c>
    </row>
    <row r="143" spans="1:10" s="17" customFormat="1" ht="11.25" customHeight="1" x14ac:dyDescent="0.2">
      <c r="A143" s="15"/>
      <c r="B143" s="95"/>
      <c r="C143" s="69" t="s">
        <v>104</v>
      </c>
      <c r="D143" s="53">
        <v>317</v>
      </c>
      <c r="E143" s="53">
        <v>343</v>
      </c>
      <c r="F143" s="53">
        <v>660</v>
      </c>
      <c r="G143" s="53">
        <v>71</v>
      </c>
      <c r="H143" s="53">
        <v>64</v>
      </c>
      <c r="I143" s="53">
        <v>135</v>
      </c>
      <c r="J143" s="53">
        <v>795</v>
      </c>
    </row>
    <row r="144" spans="1:10" s="17" customFormat="1" ht="11.25" customHeight="1" x14ac:dyDescent="0.2">
      <c r="A144" s="15"/>
      <c r="B144" s="95"/>
      <c r="C144" s="69" t="s">
        <v>105</v>
      </c>
      <c r="D144" s="53">
        <v>217</v>
      </c>
      <c r="E144" s="53">
        <v>304</v>
      </c>
      <c r="F144" s="53">
        <v>521</v>
      </c>
      <c r="G144" s="53">
        <v>109</v>
      </c>
      <c r="H144" s="53">
        <v>94</v>
      </c>
      <c r="I144" s="53">
        <v>203</v>
      </c>
      <c r="J144" s="53">
        <v>724</v>
      </c>
    </row>
    <row r="145" spans="1:10" s="17" customFormat="1" ht="11.25" customHeight="1" x14ac:dyDescent="0.2">
      <c r="A145" s="15"/>
      <c r="B145" s="95"/>
      <c r="C145" s="69" t="s">
        <v>292</v>
      </c>
      <c r="D145" s="53">
        <v>58</v>
      </c>
      <c r="E145" s="53">
        <v>79</v>
      </c>
      <c r="F145" s="53">
        <v>137</v>
      </c>
      <c r="G145" s="53">
        <v>5</v>
      </c>
      <c r="H145" s="53">
        <v>3</v>
      </c>
      <c r="I145" s="53">
        <v>8</v>
      </c>
      <c r="J145" s="53">
        <v>145</v>
      </c>
    </row>
    <row r="146" spans="1:10" s="17" customFormat="1" ht="11.25" customHeight="1" x14ac:dyDescent="0.2">
      <c r="A146" s="15"/>
      <c r="B146" s="95"/>
      <c r="C146" s="69" t="s">
        <v>106</v>
      </c>
      <c r="D146" s="53">
        <v>283</v>
      </c>
      <c r="E146" s="53">
        <v>362</v>
      </c>
      <c r="F146" s="53">
        <v>645</v>
      </c>
      <c r="G146" s="53">
        <v>84</v>
      </c>
      <c r="H146" s="53">
        <v>60</v>
      </c>
      <c r="I146" s="53">
        <v>144</v>
      </c>
      <c r="J146" s="53">
        <v>789</v>
      </c>
    </row>
    <row r="147" spans="1:10" s="17" customFormat="1" ht="11.25" customHeight="1" x14ac:dyDescent="0.2">
      <c r="A147" s="15"/>
      <c r="B147" s="95"/>
      <c r="C147" s="69" t="s">
        <v>107</v>
      </c>
      <c r="D147" s="53">
        <v>132</v>
      </c>
      <c r="E147" s="53">
        <v>155</v>
      </c>
      <c r="F147" s="53">
        <v>287</v>
      </c>
      <c r="G147" s="53">
        <v>35</v>
      </c>
      <c r="H147" s="53">
        <v>27</v>
      </c>
      <c r="I147" s="53">
        <v>62</v>
      </c>
      <c r="J147" s="53">
        <v>349</v>
      </c>
    </row>
    <row r="148" spans="1:10" s="17" customFormat="1" ht="11.25" customHeight="1" x14ac:dyDescent="0.2">
      <c r="A148" s="15"/>
      <c r="B148" s="95"/>
      <c r="C148" s="69" t="s">
        <v>108</v>
      </c>
      <c r="D148" s="53">
        <v>309</v>
      </c>
      <c r="E148" s="53">
        <v>411</v>
      </c>
      <c r="F148" s="53">
        <v>720</v>
      </c>
      <c r="G148" s="53">
        <v>51</v>
      </c>
      <c r="H148" s="53">
        <v>23</v>
      </c>
      <c r="I148" s="53">
        <v>74</v>
      </c>
      <c r="J148" s="53">
        <v>794</v>
      </c>
    </row>
    <row r="149" spans="1:10" s="17" customFormat="1" ht="11.25" customHeight="1" x14ac:dyDescent="0.2">
      <c r="A149" s="15"/>
      <c r="B149" s="95"/>
      <c r="C149" s="69" t="s">
        <v>109</v>
      </c>
      <c r="D149" s="53">
        <v>509</v>
      </c>
      <c r="E149" s="53">
        <v>559</v>
      </c>
      <c r="F149" s="53">
        <v>1068</v>
      </c>
      <c r="G149" s="53">
        <v>76</v>
      </c>
      <c r="H149" s="53">
        <v>77</v>
      </c>
      <c r="I149" s="53">
        <v>153</v>
      </c>
      <c r="J149" s="53">
        <v>1221</v>
      </c>
    </row>
    <row r="150" spans="1:10" s="17" customFormat="1" ht="11.25" customHeight="1" x14ac:dyDescent="0.2">
      <c r="A150" s="15"/>
      <c r="B150" s="95"/>
      <c r="C150" s="69" t="s">
        <v>309</v>
      </c>
      <c r="D150" s="53">
        <v>164</v>
      </c>
      <c r="E150" s="53">
        <v>199</v>
      </c>
      <c r="F150" s="53">
        <v>363</v>
      </c>
      <c r="G150" s="53">
        <v>111</v>
      </c>
      <c r="H150" s="53">
        <v>90</v>
      </c>
      <c r="I150" s="53">
        <v>201</v>
      </c>
      <c r="J150" s="53">
        <v>564</v>
      </c>
    </row>
    <row r="151" spans="1:10" s="17" customFormat="1" ht="11.25" customHeight="1" x14ac:dyDescent="0.2">
      <c r="A151" s="15"/>
      <c r="B151" s="95"/>
      <c r="C151" s="69" t="s">
        <v>110</v>
      </c>
      <c r="D151" s="53">
        <v>768</v>
      </c>
      <c r="E151" s="53">
        <v>980</v>
      </c>
      <c r="F151" s="53">
        <v>1748</v>
      </c>
      <c r="G151" s="53">
        <v>939</v>
      </c>
      <c r="H151" s="53">
        <v>789</v>
      </c>
      <c r="I151" s="53">
        <v>1728</v>
      </c>
      <c r="J151" s="53">
        <v>3476</v>
      </c>
    </row>
    <row r="152" spans="1:10" s="17" customFormat="1" ht="11.25" customHeight="1" x14ac:dyDescent="0.2">
      <c r="A152" s="15"/>
      <c r="B152" s="95"/>
      <c r="C152" s="69" t="s">
        <v>310</v>
      </c>
      <c r="D152" s="53">
        <v>358</v>
      </c>
      <c r="E152" s="53">
        <v>415</v>
      </c>
      <c r="F152" s="53">
        <v>773</v>
      </c>
      <c r="G152" s="53">
        <v>243</v>
      </c>
      <c r="H152" s="53">
        <v>198</v>
      </c>
      <c r="I152" s="53">
        <v>441</v>
      </c>
      <c r="J152" s="53">
        <v>1214</v>
      </c>
    </row>
    <row r="153" spans="1:10" s="17" customFormat="1" ht="11.25" customHeight="1" x14ac:dyDescent="0.2">
      <c r="A153" s="15"/>
      <c r="B153" s="95"/>
      <c r="C153" s="69" t="s">
        <v>111</v>
      </c>
      <c r="D153" s="53">
        <v>671</v>
      </c>
      <c r="E153" s="53">
        <v>723</v>
      </c>
      <c r="F153" s="53">
        <v>1394</v>
      </c>
      <c r="G153" s="53">
        <v>92</v>
      </c>
      <c r="H153" s="53">
        <v>91</v>
      </c>
      <c r="I153" s="53">
        <v>183</v>
      </c>
      <c r="J153" s="53">
        <v>1577</v>
      </c>
    </row>
    <row r="154" spans="1:10" s="17" customFormat="1" ht="11.25" customHeight="1" x14ac:dyDescent="0.2">
      <c r="A154" s="15"/>
      <c r="B154" s="95"/>
      <c r="C154" s="69" t="s">
        <v>112</v>
      </c>
      <c r="D154" s="53">
        <v>252</v>
      </c>
      <c r="E154" s="53">
        <v>341</v>
      </c>
      <c r="F154" s="53">
        <v>593</v>
      </c>
      <c r="G154" s="53">
        <v>116</v>
      </c>
      <c r="H154" s="53">
        <v>95</v>
      </c>
      <c r="I154" s="53">
        <v>211</v>
      </c>
      <c r="J154" s="53">
        <v>804</v>
      </c>
    </row>
    <row r="155" spans="1:10" s="17" customFormat="1" ht="11.25" customHeight="1" x14ac:dyDescent="0.2">
      <c r="A155" s="15"/>
      <c r="B155" s="95"/>
      <c r="C155" s="69" t="s">
        <v>113</v>
      </c>
      <c r="D155" s="53">
        <v>544</v>
      </c>
      <c r="E155" s="53">
        <v>601</v>
      </c>
      <c r="F155" s="53">
        <v>1145</v>
      </c>
      <c r="G155" s="53">
        <v>169</v>
      </c>
      <c r="H155" s="53">
        <v>142</v>
      </c>
      <c r="I155" s="53">
        <v>311</v>
      </c>
      <c r="J155" s="53">
        <v>1456</v>
      </c>
    </row>
    <row r="156" spans="1:10" s="17" customFormat="1" ht="11.25" customHeight="1" x14ac:dyDescent="0.2">
      <c r="A156" s="15"/>
      <c r="B156" s="95"/>
      <c r="C156" s="69" t="s">
        <v>311</v>
      </c>
      <c r="D156" s="53">
        <v>2240</v>
      </c>
      <c r="E156" s="53">
        <v>2697</v>
      </c>
      <c r="F156" s="53">
        <v>4937</v>
      </c>
      <c r="G156" s="53">
        <v>1382</v>
      </c>
      <c r="H156" s="53">
        <v>1257</v>
      </c>
      <c r="I156" s="53">
        <v>2639</v>
      </c>
      <c r="J156" s="53">
        <v>7576</v>
      </c>
    </row>
    <row r="157" spans="1:10" s="17" customFormat="1" ht="11.25" customHeight="1" x14ac:dyDescent="0.2">
      <c r="A157" s="15"/>
      <c r="B157" s="95"/>
      <c r="C157" s="69" t="s">
        <v>114</v>
      </c>
      <c r="D157" s="53">
        <v>403</v>
      </c>
      <c r="E157" s="53">
        <v>510</v>
      </c>
      <c r="F157" s="53">
        <v>913</v>
      </c>
      <c r="G157" s="53">
        <v>117</v>
      </c>
      <c r="H157" s="53">
        <v>85</v>
      </c>
      <c r="I157" s="53">
        <v>202</v>
      </c>
      <c r="J157" s="53">
        <v>1115</v>
      </c>
    </row>
    <row r="158" spans="1:10" s="17" customFormat="1" ht="11.25" customHeight="1" x14ac:dyDescent="0.2">
      <c r="A158" s="15"/>
      <c r="B158" s="95"/>
      <c r="C158" s="69" t="s">
        <v>115</v>
      </c>
      <c r="D158" s="53">
        <v>569</v>
      </c>
      <c r="E158" s="53">
        <v>614</v>
      </c>
      <c r="F158" s="53">
        <v>1183</v>
      </c>
      <c r="G158" s="53">
        <v>154</v>
      </c>
      <c r="H158" s="53">
        <v>129</v>
      </c>
      <c r="I158" s="53">
        <v>283</v>
      </c>
      <c r="J158" s="53">
        <v>1466</v>
      </c>
    </row>
    <row r="159" spans="1:10" s="17" customFormat="1" ht="11.25" customHeight="1" x14ac:dyDescent="0.2">
      <c r="A159" s="15"/>
      <c r="B159" s="95"/>
      <c r="C159" s="69" t="s">
        <v>116</v>
      </c>
      <c r="D159" s="53">
        <v>283</v>
      </c>
      <c r="E159" s="53">
        <v>311</v>
      </c>
      <c r="F159" s="53">
        <v>594</v>
      </c>
      <c r="G159" s="53">
        <v>68</v>
      </c>
      <c r="H159" s="53">
        <v>39</v>
      </c>
      <c r="I159" s="53">
        <v>107</v>
      </c>
      <c r="J159" s="53">
        <v>701</v>
      </c>
    </row>
    <row r="160" spans="1:10" s="17" customFormat="1" ht="11.25" customHeight="1" x14ac:dyDescent="0.2">
      <c r="A160" s="15"/>
      <c r="B160" s="95"/>
      <c r="C160" s="69" t="s">
        <v>117</v>
      </c>
      <c r="D160" s="53">
        <v>697</v>
      </c>
      <c r="E160" s="53">
        <v>790</v>
      </c>
      <c r="F160" s="53">
        <v>1487</v>
      </c>
      <c r="G160" s="53">
        <v>299</v>
      </c>
      <c r="H160" s="53">
        <v>260</v>
      </c>
      <c r="I160" s="53">
        <v>559</v>
      </c>
      <c r="J160" s="53">
        <v>2046</v>
      </c>
    </row>
    <row r="161" spans="1:10" s="17" customFormat="1" ht="11.25" customHeight="1" x14ac:dyDescent="0.2">
      <c r="A161" s="15"/>
      <c r="B161" s="95"/>
      <c r="C161" s="69" t="s">
        <v>118</v>
      </c>
      <c r="D161" s="53">
        <v>249</v>
      </c>
      <c r="E161" s="53">
        <v>301</v>
      </c>
      <c r="F161" s="53">
        <v>550</v>
      </c>
      <c r="G161" s="53">
        <v>52</v>
      </c>
      <c r="H161" s="53">
        <v>36</v>
      </c>
      <c r="I161" s="53">
        <v>88</v>
      </c>
      <c r="J161" s="53">
        <v>638</v>
      </c>
    </row>
    <row r="162" spans="1:10" s="17" customFormat="1" ht="11.25" customHeight="1" x14ac:dyDescent="0.2">
      <c r="A162" s="15"/>
      <c r="B162" s="95"/>
      <c r="C162" s="69" t="s">
        <v>119</v>
      </c>
      <c r="D162" s="53">
        <v>182</v>
      </c>
      <c r="E162" s="53">
        <v>175</v>
      </c>
      <c r="F162" s="53">
        <v>357</v>
      </c>
      <c r="G162" s="53">
        <v>54</v>
      </c>
      <c r="H162" s="53">
        <v>34</v>
      </c>
      <c r="I162" s="53">
        <v>88</v>
      </c>
      <c r="J162" s="53">
        <v>445</v>
      </c>
    </row>
    <row r="163" spans="1:10" s="17" customFormat="1" ht="11.25" customHeight="1" x14ac:dyDescent="0.2">
      <c r="A163" s="15"/>
      <c r="B163" s="95"/>
      <c r="C163" s="69" t="s">
        <v>120</v>
      </c>
      <c r="D163" s="53">
        <v>745</v>
      </c>
      <c r="E163" s="53">
        <v>799</v>
      </c>
      <c r="F163" s="53">
        <v>1544</v>
      </c>
      <c r="G163" s="53">
        <v>80</v>
      </c>
      <c r="H163" s="53">
        <v>68</v>
      </c>
      <c r="I163" s="53">
        <v>148</v>
      </c>
      <c r="J163" s="53">
        <v>1692</v>
      </c>
    </row>
    <row r="164" spans="1:10" s="17" customFormat="1" ht="11.25" customHeight="1" x14ac:dyDescent="0.2">
      <c r="A164" s="15"/>
      <c r="B164" s="95"/>
      <c r="C164" s="69" t="s">
        <v>121</v>
      </c>
      <c r="D164" s="53">
        <v>501</v>
      </c>
      <c r="E164" s="53">
        <v>646</v>
      </c>
      <c r="F164" s="53">
        <v>1147</v>
      </c>
      <c r="G164" s="53">
        <v>201</v>
      </c>
      <c r="H164" s="53">
        <v>218</v>
      </c>
      <c r="I164" s="53">
        <v>419</v>
      </c>
      <c r="J164" s="53">
        <v>1566</v>
      </c>
    </row>
    <row r="165" spans="1:10" s="17" customFormat="1" ht="11.25" customHeight="1" x14ac:dyDescent="0.2">
      <c r="A165" s="15"/>
      <c r="B165" s="95"/>
      <c r="C165" s="69" t="s">
        <v>122</v>
      </c>
      <c r="D165" s="53">
        <v>942</v>
      </c>
      <c r="E165" s="53">
        <v>1132</v>
      </c>
      <c r="F165" s="53">
        <v>2074</v>
      </c>
      <c r="G165" s="53">
        <v>446</v>
      </c>
      <c r="H165" s="53">
        <v>366</v>
      </c>
      <c r="I165" s="53">
        <v>812</v>
      </c>
      <c r="J165" s="53">
        <v>2886</v>
      </c>
    </row>
    <row r="166" spans="1:10" s="17" customFormat="1" ht="11.25" customHeight="1" x14ac:dyDescent="0.2">
      <c r="A166" s="15"/>
      <c r="B166" s="95"/>
      <c r="C166" s="69" t="s">
        <v>123</v>
      </c>
      <c r="D166" s="53">
        <v>247</v>
      </c>
      <c r="E166" s="53">
        <v>282</v>
      </c>
      <c r="F166" s="53">
        <v>529</v>
      </c>
      <c r="G166" s="53">
        <v>23</v>
      </c>
      <c r="H166" s="53">
        <v>13</v>
      </c>
      <c r="I166" s="53">
        <v>36</v>
      </c>
      <c r="J166" s="53">
        <v>565</v>
      </c>
    </row>
    <row r="167" spans="1:10" s="17" customFormat="1" ht="11.25" customHeight="1" x14ac:dyDescent="0.2">
      <c r="A167" s="15"/>
      <c r="B167" s="95"/>
      <c r="C167" s="69" t="s">
        <v>124</v>
      </c>
      <c r="D167" s="53">
        <v>178</v>
      </c>
      <c r="E167" s="53">
        <v>187</v>
      </c>
      <c r="F167" s="53">
        <v>365</v>
      </c>
      <c r="G167" s="53">
        <v>21</v>
      </c>
      <c r="H167" s="53">
        <v>25</v>
      </c>
      <c r="I167" s="53">
        <v>46</v>
      </c>
      <c r="J167" s="53">
        <v>411</v>
      </c>
    </row>
    <row r="168" spans="1:10" s="17" customFormat="1" ht="11.25" customHeight="1" x14ac:dyDescent="0.2">
      <c r="A168" s="15"/>
      <c r="B168" s="95"/>
      <c r="C168" s="69" t="s">
        <v>125</v>
      </c>
      <c r="D168" s="53">
        <v>598</v>
      </c>
      <c r="E168" s="53">
        <v>710</v>
      </c>
      <c r="F168" s="53">
        <v>1308</v>
      </c>
      <c r="G168" s="53">
        <v>220</v>
      </c>
      <c r="H168" s="53">
        <v>183</v>
      </c>
      <c r="I168" s="53">
        <v>403</v>
      </c>
      <c r="J168" s="53">
        <v>1711</v>
      </c>
    </row>
    <row r="169" spans="1:10" s="17" customFormat="1" ht="11.25" customHeight="1" x14ac:dyDescent="0.2">
      <c r="A169" s="15"/>
      <c r="B169" s="95"/>
      <c r="C169" s="69" t="s">
        <v>293</v>
      </c>
      <c r="D169" s="53">
        <v>97</v>
      </c>
      <c r="E169" s="53">
        <v>108</v>
      </c>
      <c r="F169" s="53">
        <v>205</v>
      </c>
      <c r="G169" s="53">
        <v>5</v>
      </c>
      <c r="H169" s="53">
        <v>3</v>
      </c>
      <c r="I169" s="53">
        <v>8</v>
      </c>
      <c r="J169" s="53">
        <v>213</v>
      </c>
    </row>
    <row r="170" spans="1:10" s="17" customFormat="1" ht="11.25" customHeight="1" x14ac:dyDescent="0.2">
      <c r="A170" s="15"/>
      <c r="B170" s="95"/>
      <c r="C170" s="69" t="s">
        <v>126</v>
      </c>
      <c r="D170" s="53">
        <v>105</v>
      </c>
      <c r="E170" s="53">
        <v>107</v>
      </c>
      <c r="F170" s="53">
        <v>212</v>
      </c>
      <c r="G170" s="53">
        <v>36</v>
      </c>
      <c r="H170" s="53">
        <v>36</v>
      </c>
      <c r="I170" s="53">
        <v>72</v>
      </c>
      <c r="J170" s="53">
        <v>284</v>
      </c>
    </row>
    <row r="171" spans="1:10" s="17" customFormat="1" ht="11.25" customHeight="1" x14ac:dyDescent="0.2">
      <c r="A171" s="15"/>
      <c r="B171" s="95"/>
      <c r="C171" s="69" t="s">
        <v>312</v>
      </c>
      <c r="D171" s="53">
        <v>1697</v>
      </c>
      <c r="E171" s="53">
        <v>2403</v>
      </c>
      <c r="F171" s="53">
        <v>4100</v>
      </c>
      <c r="G171" s="53">
        <v>1203</v>
      </c>
      <c r="H171" s="53">
        <v>1142</v>
      </c>
      <c r="I171" s="53">
        <v>2345</v>
      </c>
      <c r="J171" s="53">
        <v>6445</v>
      </c>
    </row>
    <row r="172" spans="1:10" s="17" customFormat="1" ht="11.25" customHeight="1" x14ac:dyDescent="0.2">
      <c r="A172" s="15"/>
      <c r="B172" s="95"/>
      <c r="C172" s="95" t="s">
        <v>263</v>
      </c>
      <c r="D172" s="109">
        <v>222</v>
      </c>
      <c r="E172" s="109">
        <v>246</v>
      </c>
      <c r="F172" s="109">
        <v>468</v>
      </c>
      <c r="G172" s="109">
        <v>31</v>
      </c>
      <c r="H172" s="109">
        <v>24</v>
      </c>
      <c r="I172" s="109">
        <v>55</v>
      </c>
      <c r="J172" s="109">
        <v>523</v>
      </c>
    </row>
    <row r="173" spans="1:10" s="17" customFormat="1" ht="11.25" customHeight="1" x14ac:dyDescent="0.2">
      <c r="A173" s="326"/>
      <c r="B173" s="326"/>
      <c r="C173" s="326"/>
      <c r="D173" s="326"/>
      <c r="E173" s="326"/>
      <c r="F173" s="326"/>
      <c r="G173" s="326"/>
      <c r="H173" s="326"/>
      <c r="I173" s="326"/>
      <c r="J173" s="326"/>
    </row>
    <row r="174" spans="1:10" s="15" customFormat="1" ht="11.25" customHeight="1" x14ac:dyDescent="0.2">
      <c r="A174" s="342" t="s">
        <v>127</v>
      </c>
      <c r="B174" s="342"/>
      <c r="C174" s="342"/>
      <c r="D174" s="14">
        <f t="shared" ref="D174:J174" si="44">SUM(D175:D214)</f>
        <v>20485</v>
      </c>
      <c r="E174" s="14">
        <f t="shared" si="44"/>
        <v>24749</v>
      </c>
      <c r="F174" s="14">
        <f t="shared" si="44"/>
        <v>45234</v>
      </c>
      <c r="G174" s="14">
        <f t="shared" si="44"/>
        <v>7320</v>
      </c>
      <c r="H174" s="14">
        <f t="shared" si="44"/>
        <v>6674</v>
      </c>
      <c r="I174" s="14">
        <f t="shared" si="44"/>
        <v>13994</v>
      </c>
      <c r="J174" s="14">
        <f t="shared" si="44"/>
        <v>59228</v>
      </c>
    </row>
    <row r="175" spans="1:10" s="17" customFormat="1" ht="11.25" customHeight="1" x14ac:dyDescent="0.2">
      <c r="A175" s="15"/>
      <c r="B175" s="95"/>
      <c r="C175" s="69" t="s">
        <v>128</v>
      </c>
      <c r="D175" s="53">
        <v>1650</v>
      </c>
      <c r="E175" s="53">
        <v>2120</v>
      </c>
      <c r="F175" s="53">
        <v>3770</v>
      </c>
      <c r="G175" s="53">
        <v>712</v>
      </c>
      <c r="H175" s="53">
        <v>719</v>
      </c>
      <c r="I175" s="53">
        <v>1431</v>
      </c>
      <c r="J175" s="53">
        <v>5201</v>
      </c>
    </row>
    <row r="176" spans="1:10" s="17" customFormat="1" ht="11.25" customHeight="1" x14ac:dyDescent="0.2">
      <c r="A176" s="15"/>
      <c r="B176" s="95"/>
      <c r="C176" s="69" t="s">
        <v>251</v>
      </c>
      <c r="D176" s="53">
        <v>53</v>
      </c>
      <c r="E176" s="53">
        <v>63</v>
      </c>
      <c r="F176" s="53">
        <v>116</v>
      </c>
      <c r="G176" s="53">
        <v>5</v>
      </c>
      <c r="H176" s="53">
        <v>2</v>
      </c>
      <c r="I176" s="53">
        <v>7</v>
      </c>
      <c r="J176" s="53">
        <v>123</v>
      </c>
    </row>
    <row r="177" spans="1:10" s="17" customFormat="1" ht="11.25" customHeight="1" x14ac:dyDescent="0.2">
      <c r="A177" s="15"/>
      <c r="B177" s="95"/>
      <c r="C177" s="69" t="s">
        <v>129</v>
      </c>
      <c r="D177" s="53">
        <v>101</v>
      </c>
      <c r="E177" s="53">
        <v>105</v>
      </c>
      <c r="F177" s="53">
        <v>206</v>
      </c>
      <c r="G177" s="53">
        <v>9</v>
      </c>
      <c r="H177" s="53">
        <v>9</v>
      </c>
      <c r="I177" s="53">
        <v>18</v>
      </c>
      <c r="J177" s="53">
        <v>224</v>
      </c>
    </row>
    <row r="178" spans="1:10" s="17" customFormat="1" ht="11.25" customHeight="1" x14ac:dyDescent="0.2">
      <c r="A178" s="15"/>
      <c r="B178" s="95"/>
      <c r="C178" s="69" t="s">
        <v>130</v>
      </c>
      <c r="D178" s="53">
        <v>204</v>
      </c>
      <c r="E178" s="53">
        <v>224</v>
      </c>
      <c r="F178" s="53">
        <v>428</v>
      </c>
      <c r="G178" s="53">
        <v>36</v>
      </c>
      <c r="H178" s="53">
        <v>39</v>
      </c>
      <c r="I178" s="53">
        <v>75</v>
      </c>
      <c r="J178" s="53">
        <v>503</v>
      </c>
    </row>
    <row r="179" spans="1:10" s="17" customFormat="1" ht="11.25" customHeight="1" x14ac:dyDescent="0.2">
      <c r="A179" s="15"/>
      <c r="B179" s="95"/>
      <c r="C179" s="69" t="s">
        <v>131</v>
      </c>
      <c r="D179" s="53">
        <v>724</v>
      </c>
      <c r="E179" s="53">
        <v>840</v>
      </c>
      <c r="F179" s="53">
        <v>1564</v>
      </c>
      <c r="G179" s="53">
        <v>167</v>
      </c>
      <c r="H179" s="53">
        <v>157</v>
      </c>
      <c r="I179" s="53">
        <v>324</v>
      </c>
      <c r="J179" s="53">
        <v>1888</v>
      </c>
    </row>
    <row r="180" spans="1:10" s="17" customFormat="1" ht="11.25" customHeight="1" x14ac:dyDescent="0.2">
      <c r="A180" s="15"/>
      <c r="B180" s="95"/>
      <c r="C180" s="69" t="s">
        <v>132</v>
      </c>
      <c r="D180" s="53">
        <v>45</v>
      </c>
      <c r="E180" s="53">
        <v>59</v>
      </c>
      <c r="F180" s="53">
        <v>104</v>
      </c>
      <c r="G180" s="53">
        <v>9</v>
      </c>
      <c r="H180" s="53">
        <v>6</v>
      </c>
      <c r="I180" s="53">
        <v>15</v>
      </c>
      <c r="J180" s="53">
        <v>119</v>
      </c>
    </row>
    <row r="181" spans="1:10" s="17" customFormat="1" ht="11.25" customHeight="1" x14ac:dyDescent="0.2">
      <c r="A181" s="15"/>
      <c r="B181" s="95"/>
      <c r="C181" s="69" t="s">
        <v>133</v>
      </c>
      <c r="D181" s="53">
        <v>304</v>
      </c>
      <c r="E181" s="53">
        <v>331</v>
      </c>
      <c r="F181" s="53">
        <v>635</v>
      </c>
      <c r="G181" s="53">
        <v>23</v>
      </c>
      <c r="H181" s="53">
        <v>28</v>
      </c>
      <c r="I181" s="53">
        <v>51</v>
      </c>
      <c r="J181" s="53">
        <v>686</v>
      </c>
    </row>
    <row r="182" spans="1:10" s="17" customFormat="1" ht="11.25" customHeight="1" x14ac:dyDescent="0.2">
      <c r="A182" s="15"/>
      <c r="B182" s="95"/>
      <c r="C182" s="69" t="s">
        <v>135</v>
      </c>
      <c r="D182" s="53">
        <v>291</v>
      </c>
      <c r="E182" s="53">
        <v>331</v>
      </c>
      <c r="F182" s="53">
        <v>622</v>
      </c>
      <c r="G182" s="53">
        <v>83</v>
      </c>
      <c r="H182" s="53">
        <v>71</v>
      </c>
      <c r="I182" s="53">
        <v>154</v>
      </c>
      <c r="J182" s="53">
        <v>776</v>
      </c>
    </row>
    <row r="183" spans="1:10" s="17" customFormat="1" ht="11.25" customHeight="1" x14ac:dyDescent="0.2">
      <c r="A183" s="15"/>
      <c r="B183" s="95"/>
      <c r="C183" s="69" t="s">
        <v>136</v>
      </c>
      <c r="D183" s="53">
        <v>12</v>
      </c>
      <c r="E183" s="53">
        <v>8</v>
      </c>
      <c r="F183" s="53">
        <v>20</v>
      </c>
      <c r="G183" s="53">
        <v>0</v>
      </c>
      <c r="H183" s="53">
        <v>0</v>
      </c>
      <c r="I183" s="53">
        <v>0</v>
      </c>
      <c r="J183" s="53">
        <v>20</v>
      </c>
    </row>
    <row r="184" spans="1:10" s="17" customFormat="1" ht="11.25" customHeight="1" x14ac:dyDescent="0.2">
      <c r="A184" s="15"/>
      <c r="B184" s="95"/>
      <c r="C184" s="69" t="s">
        <v>264</v>
      </c>
      <c r="D184" s="53">
        <v>518</v>
      </c>
      <c r="E184" s="53">
        <v>567</v>
      </c>
      <c r="F184" s="53">
        <v>1085</v>
      </c>
      <c r="G184" s="53">
        <v>73</v>
      </c>
      <c r="H184" s="53">
        <v>50</v>
      </c>
      <c r="I184" s="53">
        <v>123</v>
      </c>
      <c r="J184" s="53">
        <v>1208</v>
      </c>
    </row>
    <row r="185" spans="1:10" s="17" customFormat="1" ht="11.25" customHeight="1" x14ac:dyDescent="0.2">
      <c r="A185" s="15"/>
      <c r="B185" s="95"/>
      <c r="C185" s="69" t="s">
        <v>138</v>
      </c>
      <c r="D185" s="53">
        <v>59</v>
      </c>
      <c r="E185" s="53">
        <v>47</v>
      </c>
      <c r="F185" s="53">
        <v>106</v>
      </c>
      <c r="G185" s="53">
        <v>0</v>
      </c>
      <c r="H185" s="53">
        <v>0</v>
      </c>
      <c r="I185" s="53">
        <v>0</v>
      </c>
      <c r="J185" s="53">
        <v>106</v>
      </c>
    </row>
    <row r="186" spans="1:10" s="17" customFormat="1" ht="11.25" customHeight="1" x14ac:dyDescent="0.2">
      <c r="A186" s="15"/>
      <c r="B186" s="95"/>
      <c r="C186" s="69" t="s">
        <v>139</v>
      </c>
      <c r="D186" s="53">
        <v>115</v>
      </c>
      <c r="E186" s="53">
        <v>125</v>
      </c>
      <c r="F186" s="53">
        <v>240</v>
      </c>
      <c r="G186" s="53">
        <v>24</v>
      </c>
      <c r="H186" s="53">
        <v>19</v>
      </c>
      <c r="I186" s="53">
        <v>43</v>
      </c>
      <c r="J186" s="53">
        <v>283</v>
      </c>
    </row>
    <row r="187" spans="1:10" s="17" customFormat="1" ht="11.25" customHeight="1" x14ac:dyDescent="0.2">
      <c r="A187" s="15"/>
      <c r="B187" s="95"/>
      <c r="C187" s="69" t="s">
        <v>265</v>
      </c>
      <c r="D187" s="53">
        <v>452</v>
      </c>
      <c r="E187" s="53">
        <v>537</v>
      </c>
      <c r="F187" s="53">
        <v>989</v>
      </c>
      <c r="G187" s="53">
        <v>98</v>
      </c>
      <c r="H187" s="53">
        <v>79</v>
      </c>
      <c r="I187" s="53">
        <v>177</v>
      </c>
      <c r="J187" s="53">
        <v>1166</v>
      </c>
    </row>
    <row r="188" spans="1:10" s="17" customFormat="1" ht="11.25" customHeight="1" x14ac:dyDescent="0.2">
      <c r="A188" s="15"/>
      <c r="B188" s="95"/>
      <c r="C188" s="69" t="s">
        <v>140</v>
      </c>
      <c r="D188" s="53">
        <v>1579</v>
      </c>
      <c r="E188" s="53">
        <v>1766</v>
      </c>
      <c r="F188" s="53">
        <v>3345</v>
      </c>
      <c r="G188" s="53">
        <v>399</v>
      </c>
      <c r="H188" s="53">
        <v>335</v>
      </c>
      <c r="I188" s="53">
        <v>734</v>
      </c>
      <c r="J188" s="53">
        <v>4079</v>
      </c>
    </row>
    <row r="189" spans="1:10" s="17" customFormat="1" ht="11.25" customHeight="1" x14ac:dyDescent="0.2">
      <c r="A189" s="15"/>
      <c r="B189" s="95"/>
      <c r="C189" s="69" t="s">
        <v>141</v>
      </c>
      <c r="D189" s="53">
        <v>14</v>
      </c>
      <c r="E189" s="53">
        <v>18</v>
      </c>
      <c r="F189" s="53">
        <v>32</v>
      </c>
      <c r="G189" s="53">
        <v>0</v>
      </c>
      <c r="H189" s="53">
        <v>1</v>
      </c>
      <c r="I189" s="53">
        <v>1</v>
      </c>
      <c r="J189" s="53">
        <v>33</v>
      </c>
    </row>
    <row r="190" spans="1:10" s="17" customFormat="1" ht="11.25" customHeight="1" x14ac:dyDescent="0.2">
      <c r="A190" s="15"/>
      <c r="B190" s="95"/>
      <c r="C190" s="69" t="s">
        <v>142</v>
      </c>
      <c r="D190" s="53">
        <v>20</v>
      </c>
      <c r="E190" s="53">
        <v>14</v>
      </c>
      <c r="F190" s="53">
        <v>34</v>
      </c>
      <c r="G190" s="53">
        <v>0</v>
      </c>
      <c r="H190" s="53">
        <v>1</v>
      </c>
      <c r="I190" s="53">
        <v>1</v>
      </c>
      <c r="J190" s="53">
        <v>35</v>
      </c>
    </row>
    <row r="191" spans="1:10" s="17" customFormat="1" ht="11.25" customHeight="1" x14ac:dyDescent="0.2">
      <c r="A191" s="15"/>
      <c r="B191" s="95"/>
      <c r="C191" s="69" t="s">
        <v>252</v>
      </c>
      <c r="D191" s="53">
        <v>376</v>
      </c>
      <c r="E191" s="53">
        <v>461</v>
      </c>
      <c r="F191" s="53">
        <v>837</v>
      </c>
      <c r="G191" s="53">
        <v>36</v>
      </c>
      <c r="H191" s="53">
        <v>36</v>
      </c>
      <c r="I191" s="53">
        <v>72</v>
      </c>
      <c r="J191" s="53">
        <v>909</v>
      </c>
    </row>
    <row r="192" spans="1:10" s="17" customFormat="1" ht="11.25" customHeight="1" x14ac:dyDescent="0.2">
      <c r="A192" s="15"/>
      <c r="B192" s="95"/>
      <c r="C192" s="69" t="s">
        <v>143</v>
      </c>
      <c r="D192" s="19">
        <v>138</v>
      </c>
      <c r="E192" s="19">
        <v>170</v>
      </c>
      <c r="F192" s="19">
        <v>308</v>
      </c>
      <c r="G192" s="19">
        <v>20</v>
      </c>
      <c r="H192" s="19">
        <v>12</v>
      </c>
      <c r="I192" s="19">
        <v>32</v>
      </c>
      <c r="J192" s="19">
        <v>340</v>
      </c>
    </row>
    <row r="193" spans="1:10" s="17" customFormat="1" ht="11.25" customHeight="1" x14ac:dyDescent="0.2">
      <c r="A193" s="15"/>
      <c r="B193" s="95"/>
      <c r="C193" s="69" t="s">
        <v>144</v>
      </c>
      <c r="D193" s="53">
        <v>426</v>
      </c>
      <c r="E193" s="53">
        <v>458</v>
      </c>
      <c r="F193" s="53">
        <v>884</v>
      </c>
      <c r="G193" s="53">
        <v>160</v>
      </c>
      <c r="H193" s="53">
        <v>110</v>
      </c>
      <c r="I193" s="53">
        <v>270</v>
      </c>
      <c r="J193" s="53">
        <v>1154</v>
      </c>
    </row>
    <row r="194" spans="1:10" s="17" customFormat="1" ht="11.25" customHeight="1" x14ac:dyDescent="0.2">
      <c r="A194" s="15"/>
      <c r="B194" s="95"/>
      <c r="C194" s="69" t="s">
        <v>145</v>
      </c>
      <c r="D194" s="53">
        <v>4067</v>
      </c>
      <c r="E194" s="53">
        <v>5409</v>
      </c>
      <c r="F194" s="53">
        <v>9476</v>
      </c>
      <c r="G194" s="53">
        <v>2568</v>
      </c>
      <c r="H194" s="53">
        <v>2438</v>
      </c>
      <c r="I194" s="53">
        <v>5006</v>
      </c>
      <c r="J194" s="53">
        <v>14482</v>
      </c>
    </row>
    <row r="195" spans="1:10" s="17" customFormat="1" ht="11.25" customHeight="1" x14ac:dyDescent="0.2">
      <c r="A195" s="15"/>
      <c r="B195" s="95"/>
      <c r="C195" s="69" t="s">
        <v>146</v>
      </c>
      <c r="D195" s="53">
        <v>2305</v>
      </c>
      <c r="E195" s="53">
        <v>2592</v>
      </c>
      <c r="F195" s="53">
        <v>4897</v>
      </c>
      <c r="G195" s="53">
        <v>745</v>
      </c>
      <c r="H195" s="53">
        <v>608</v>
      </c>
      <c r="I195" s="53">
        <v>1353</v>
      </c>
      <c r="J195" s="53">
        <v>6250</v>
      </c>
    </row>
    <row r="196" spans="1:10" s="17" customFormat="1" ht="11.25" customHeight="1" x14ac:dyDescent="0.2">
      <c r="A196" s="15"/>
      <c r="B196" s="95"/>
      <c r="C196" s="69" t="s">
        <v>147</v>
      </c>
      <c r="D196" s="53">
        <v>574</v>
      </c>
      <c r="E196" s="53">
        <v>693</v>
      </c>
      <c r="F196" s="53">
        <v>1267</v>
      </c>
      <c r="G196" s="53">
        <v>158</v>
      </c>
      <c r="H196" s="53">
        <v>122</v>
      </c>
      <c r="I196" s="53">
        <v>280</v>
      </c>
      <c r="J196" s="53">
        <v>1547</v>
      </c>
    </row>
    <row r="197" spans="1:10" s="17" customFormat="1" ht="11.25" customHeight="1" x14ac:dyDescent="0.2">
      <c r="A197" s="15"/>
      <c r="B197" s="95"/>
      <c r="C197" s="69" t="s">
        <v>148</v>
      </c>
      <c r="D197" s="53">
        <v>93</v>
      </c>
      <c r="E197" s="53">
        <v>102</v>
      </c>
      <c r="F197" s="53">
        <v>195</v>
      </c>
      <c r="G197" s="53">
        <v>4</v>
      </c>
      <c r="H197" s="53">
        <v>3</v>
      </c>
      <c r="I197" s="53">
        <v>7</v>
      </c>
      <c r="J197" s="53">
        <v>202</v>
      </c>
    </row>
    <row r="198" spans="1:10" s="17" customFormat="1" ht="11.25" customHeight="1" x14ac:dyDescent="0.2">
      <c r="A198" s="15"/>
      <c r="B198" s="95"/>
      <c r="C198" s="69" t="s">
        <v>149</v>
      </c>
      <c r="D198" s="53">
        <v>2290</v>
      </c>
      <c r="E198" s="53">
        <v>2904</v>
      </c>
      <c r="F198" s="53">
        <v>5194</v>
      </c>
      <c r="G198" s="53">
        <v>782</v>
      </c>
      <c r="H198" s="53">
        <v>723</v>
      </c>
      <c r="I198" s="53">
        <v>1505</v>
      </c>
      <c r="J198" s="53">
        <v>6699</v>
      </c>
    </row>
    <row r="199" spans="1:10" s="17" customFormat="1" ht="11.25" customHeight="1" x14ac:dyDescent="0.2">
      <c r="A199" s="15"/>
      <c r="B199" s="95"/>
      <c r="C199" s="69" t="s">
        <v>150</v>
      </c>
      <c r="D199" s="53">
        <v>31</v>
      </c>
      <c r="E199" s="53">
        <v>26</v>
      </c>
      <c r="F199" s="53">
        <v>57</v>
      </c>
      <c r="G199" s="53">
        <v>3</v>
      </c>
      <c r="H199" s="53">
        <v>2</v>
      </c>
      <c r="I199" s="53">
        <v>5</v>
      </c>
      <c r="J199" s="53">
        <v>62</v>
      </c>
    </row>
    <row r="200" spans="1:10" s="17" customFormat="1" ht="11.25" customHeight="1" x14ac:dyDescent="0.2">
      <c r="A200" s="15"/>
      <c r="B200" s="95"/>
      <c r="C200" s="69" t="s">
        <v>151</v>
      </c>
      <c r="D200" s="53">
        <v>877</v>
      </c>
      <c r="E200" s="53">
        <v>1161</v>
      </c>
      <c r="F200" s="53">
        <v>2038</v>
      </c>
      <c r="G200" s="53">
        <v>408</v>
      </c>
      <c r="H200" s="53">
        <v>410</v>
      </c>
      <c r="I200" s="53">
        <v>818</v>
      </c>
      <c r="J200" s="53">
        <v>2856</v>
      </c>
    </row>
    <row r="201" spans="1:10" s="17" customFormat="1" ht="11.25" customHeight="1" x14ac:dyDescent="0.2">
      <c r="A201" s="15"/>
      <c r="B201" s="95"/>
      <c r="C201" s="69" t="s">
        <v>152</v>
      </c>
      <c r="D201" s="53">
        <v>134</v>
      </c>
      <c r="E201" s="53">
        <v>145</v>
      </c>
      <c r="F201" s="53">
        <v>279</v>
      </c>
      <c r="G201" s="53">
        <v>9</v>
      </c>
      <c r="H201" s="53">
        <v>7</v>
      </c>
      <c r="I201" s="53">
        <v>16</v>
      </c>
      <c r="J201" s="53">
        <v>295</v>
      </c>
    </row>
    <row r="202" spans="1:10" s="17" customFormat="1" ht="11.25" customHeight="1" x14ac:dyDescent="0.2">
      <c r="A202" s="15"/>
      <c r="B202" s="95"/>
      <c r="C202" s="69" t="s">
        <v>153</v>
      </c>
      <c r="D202" s="53">
        <v>296</v>
      </c>
      <c r="E202" s="53">
        <v>350</v>
      </c>
      <c r="F202" s="53">
        <v>646</v>
      </c>
      <c r="G202" s="53">
        <v>52</v>
      </c>
      <c r="H202" s="53">
        <v>71</v>
      </c>
      <c r="I202" s="53">
        <v>123</v>
      </c>
      <c r="J202" s="53">
        <v>769</v>
      </c>
    </row>
    <row r="203" spans="1:10" s="17" customFormat="1" ht="11.25" customHeight="1" x14ac:dyDescent="0.2">
      <c r="A203" s="15"/>
      <c r="B203" s="95"/>
      <c r="C203" s="69" t="s">
        <v>253</v>
      </c>
      <c r="D203" s="53">
        <v>45</v>
      </c>
      <c r="E203" s="53">
        <v>57</v>
      </c>
      <c r="F203" s="53">
        <v>102</v>
      </c>
      <c r="G203" s="53">
        <v>9</v>
      </c>
      <c r="H203" s="53">
        <v>7</v>
      </c>
      <c r="I203" s="53">
        <v>16</v>
      </c>
      <c r="J203" s="53">
        <v>118</v>
      </c>
    </row>
    <row r="204" spans="1:10" s="17" customFormat="1" ht="11.25" customHeight="1" x14ac:dyDescent="0.2">
      <c r="A204" s="15"/>
      <c r="B204" s="95"/>
      <c r="C204" s="69" t="s">
        <v>154</v>
      </c>
      <c r="D204" s="53">
        <v>150</v>
      </c>
      <c r="E204" s="53">
        <v>186</v>
      </c>
      <c r="F204" s="53">
        <v>336</v>
      </c>
      <c r="G204" s="53">
        <v>35</v>
      </c>
      <c r="H204" s="53">
        <v>20</v>
      </c>
      <c r="I204" s="53">
        <v>55</v>
      </c>
      <c r="J204" s="53">
        <v>391</v>
      </c>
    </row>
    <row r="205" spans="1:10" s="17" customFormat="1" ht="11.25" customHeight="1" x14ac:dyDescent="0.2">
      <c r="A205" s="15"/>
      <c r="B205" s="95"/>
      <c r="C205" s="69" t="s">
        <v>155</v>
      </c>
      <c r="D205" s="53">
        <v>257</v>
      </c>
      <c r="E205" s="53">
        <v>266</v>
      </c>
      <c r="F205" s="53">
        <v>523</v>
      </c>
      <c r="G205" s="53">
        <v>67</v>
      </c>
      <c r="H205" s="53">
        <v>60</v>
      </c>
      <c r="I205" s="53">
        <v>127</v>
      </c>
      <c r="J205" s="53">
        <v>650</v>
      </c>
    </row>
    <row r="206" spans="1:10" s="17" customFormat="1" ht="11.25" customHeight="1" x14ac:dyDescent="0.2">
      <c r="A206" s="15"/>
      <c r="B206" s="95"/>
      <c r="C206" s="69" t="s">
        <v>156</v>
      </c>
      <c r="D206" s="53">
        <v>263</v>
      </c>
      <c r="E206" s="53">
        <v>303</v>
      </c>
      <c r="F206" s="53">
        <v>566</v>
      </c>
      <c r="G206" s="53">
        <v>50</v>
      </c>
      <c r="H206" s="53">
        <v>59</v>
      </c>
      <c r="I206" s="53">
        <v>109</v>
      </c>
      <c r="J206" s="53">
        <v>675</v>
      </c>
    </row>
    <row r="207" spans="1:10" s="17" customFormat="1" ht="11.25" customHeight="1" x14ac:dyDescent="0.2">
      <c r="A207" s="15"/>
      <c r="B207" s="95"/>
      <c r="C207" s="69" t="s">
        <v>157</v>
      </c>
      <c r="D207" s="53">
        <v>53</v>
      </c>
      <c r="E207" s="53">
        <v>76</v>
      </c>
      <c r="F207" s="53">
        <v>129</v>
      </c>
      <c r="G207" s="53">
        <v>11</v>
      </c>
      <c r="H207" s="53">
        <v>5</v>
      </c>
      <c r="I207" s="53">
        <v>16</v>
      </c>
      <c r="J207" s="53">
        <v>145</v>
      </c>
    </row>
    <row r="208" spans="1:10" s="17" customFormat="1" ht="11.25" customHeight="1" x14ac:dyDescent="0.2">
      <c r="A208" s="15"/>
      <c r="B208" s="95"/>
      <c r="C208" s="69" t="s">
        <v>158</v>
      </c>
      <c r="D208" s="53">
        <v>45</v>
      </c>
      <c r="E208" s="53">
        <v>38</v>
      </c>
      <c r="F208" s="53">
        <v>83</v>
      </c>
      <c r="G208" s="53">
        <v>3</v>
      </c>
      <c r="H208" s="53">
        <v>1</v>
      </c>
      <c r="I208" s="53">
        <v>4</v>
      </c>
      <c r="J208" s="53">
        <v>87</v>
      </c>
    </row>
    <row r="209" spans="1:10" s="17" customFormat="1" ht="11.25" customHeight="1" x14ac:dyDescent="0.2">
      <c r="A209" s="15"/>
      <c r="B209" s="95"/>
      <c r="C209" s="69" t="s">
        <v>159</v>
      </c>
      <c r="D209" s="53">
        <v>314</v>
      </c>
      <c r="E209" s="53">
        <v>362</v>
      </c>
      <c r="F209" s="53">
        <v>676</v>
      </c>
      <c r="G209" s="53">
        <v>61</v>
      </c>
      <c r="H209" s="53">
        <v>45</v>
      </c>
      <c r="I209" s="53">
        <v>106</v>
      </c>
      <c r="J209" s="53">
        <v>782</v>
      </c>
    </row>
    <row r="210" spans="1:10" s="17" customFormat="1" ht="11.25" customHeight="1" x14ac:dyDescent="0.2">
      <c r="A210" s="15"/>
      <c r="B210" s="95"/>
      <c r="C210" s="69" t="s">
        <v>160</v>
      </c>
      <c r="D210" s="53">
        <v>775</v>
      </c>
      <c r="E210" s="53">
        <v>906</v>
      </c>
      <c r="F210" s="53">
        <v>1681</v>
      </c>
      <c r="G210" s="53">
        <v>358</v>
      </c>
      <c r="H210" s="53">
        <v>316</v>
      </c>
      <c r="I210" s="53">
        <v>674</v>
      </c>
      <c r="J210" s="53">
        <v>2355</v>
      </c>
    </row>
    <row r="211" spans="1:10" s="17" customFormat="1" ht="11.25" customHeight="1" x14ac:dyDescent="0.2">
      <c r="A211" s="15"/>
      <c r="B211" s="95"/>
      <c r="C211" s="69" t="s">
        <v>161</v>
      </c>
      <c r="D211" s="53">
        <v>25</v>
      </c>
      <c r="E211" s="53">
        <v>36</v>
      </c>
      <c r="F211" s="53">
        <v>61</v>
      </c>
      <c r="G211" s="53">
        <v>4</v>
      </c>
      <c r="H211" s="53">
        <v>0</v>
      </c>
      <c r="I211" s="53">
        <v>4</v>
      </c>
      <c r="J211" s="53">
        <v>65</v>
      </c>
    </row>
    <row r="212" spans="1:10" s="17" customFormat="1" ht="11.25" customHeight="1" x14ac:dyDescent="0.2">
      <c r="A212" s="15"/>
      <c r="B212" s="95"/>
      <c r="C212" s="69" t="s">
        <v>162</v>
      </c>
      <c r="D212" s="53">
        <v>409</v>
      </c>
      <c r="E212" s="53">
        <v>457</v>
      </c>
      <c r="F212" s="53">
        <v>866</v>
      </c>
      <c r="G212" s="53">
        <v>68</v>
      </c>
      <c r="H212" s="53">
        <v>47</v>
      </c>
      <c r="I212" s="53">
        <v>115</v>
      </c>
      <c r="J212" s="53">
        <v>981</v>
      </c>
    </row>
    <row r="213" spans="1:10" s="17" customFormat="1" ht="11.25" customHeight="1" x14ac:dyDescent="0.2">
      <c r="A213" s="15"/>
      <c r="B213" s="95"/>
      <c r="C213" s="69" t="s">
        <v>163</v>
      </c>
      <c r="D213" s="53">
        <v>258</v>
      </c>
      <c r="E213" s="53">
        <v>291</v>
      </c>
      <c r="F213" s="53">
        <v>549</v>
      </c>
      <c r="G213" s="53">
        <v>64</v>
      </c>
      <c r="H213" s="53">
        <v>52</v>
      </c>
      <c r="I213" s="53">
        <v>116</v>
      </c>
      <c r="J213" s="53">
        <v>665</v>
      </c>
    </row>
    <row r="214" spans="1:10" s="17" customFormat="1" ht="11.25" customHeight="1" x14ac:dyDescent="0.2">
      <c r="A214" s="15"/>
      <c r="B214" s="95"/>
      <c r="C214" s="95" t="s">
        <v>164</v>
      </c>
      <c r="D214" s="109">
        <v>143</v>
      </c>
      <c r="E214" s="109">
        <v>145</v>
      </c>
      <c r="F214" s="109">
        <v>288</v>
      </c>
      <c r="G214" s="109">
        <v>7</v>
      </c>
      <c r="H214" s="109">
        <v>4</v>
      </c>
      <c r="I214" s="109">
        <v>11</v>
      </c>
      <c r="J214" s="109">
        <v>299</v>
      </c>
    </row>
    <row r="215" spans="1:10" s="17" customFormat="1" ht="11.25" customHeight="1" x14ac:dyDescent="0.2">
      <c r="A215" s="326"/>
      <c r="B215" s="326"/>
      <c r="C215" s="326"/>
      <c r="D215" s="326"/>
      <c r="E215" s="326"/>
      <c r="F215" s="326"/>
      <c r="G215" s="326"/>
      <c r="H215" s="326"/>
      <c r="I215" s="326"/>
      <c r="J215" s="326"/>
    </row>
    <row r="216" spans="1:10" s="15" customFormat="1" ht="11.25" customHeight="1" x14ac:dyDescent="0.2">
      <c r="A216" s="326" t="s">
        <v>165</v>
      </c>
      <c r="B216" s="326"/>
      <c r="C216" s="326"/>
      <c r="D216" s="14">
        <f t="shared" ref="D216:J216" si="45">SUM(D217:D238)</f>
        <v>2418</v>
      </c>
      <c r="E216" s="14">
        <f t="shared" si="45"/>
        <v>2713</v>
      </c>
      <c r="F216" s="14">
        <f t="shared" si="45"/>
        <v>5131</v>
      </c>
      <c r="G216" s="14">
        <f t="shared" si="45"/>
        <v>360</v>
      </c>
      <c r="H216" s="14">
        <f t="shared" si="45"/>
        <v>253</v>
      </c>
      <c r="I216" s="14">
        <f t="shared" si="45"/>
        <v>613</v>
      </c>
      <c r="J216" s="14">
        <f t="shared" si="45"/>
        <v>5744</v>
      </c>
    </row>
    <row r="217" spans="1:10" s="17" customFormat="1" ht="11.25" customHeight="1" x14ac:dyDescent="0.2">
      <c r="A217" s="15"/>
      <c r="B217" s="95"/>
      <c r="C217" s="69" t="s">
        <v>313</v>
      </c>
      <c r="D217" s="53">
        <v>171</v>
      </c>
      <c r="E217" s="53">
        <v>185</v>
      </c>
      <c r="F217" s="53">
        <v>356</v>
      </c>
      <c r="G217" s="53">
        <v>18</v>
      </c>
      <c r="H217" s="53">
        <v>10</v>
      </c>
      <c r="I217" s="53">
        <v>28</v>
      </c>
      <c r="J217" s="53">
        <v>384</v>
      </c>
    </row>
    <row r="218" spans="1:10" s="17" customFormat="1" ht="11.25" customHeight="1" x14ac:dyDescent="0.2">
      <c r="A218" s="15"/>
      <c r="B218" s="95"/>
      <c r="C218" s="69" t="s">
        <v>266</v>
      </c>
      <c r="D218" s="53">
        <v>229</v>
      </c>
      <c r="E218" s="53">
        <v>267</v>
      </c>
      <c r="F218" s="53">
        <v>496</v>
      </c>
      <c r="G218" s="53">
        <v>19</v>
      </c>
      <c r="H218" s="53">
        <v>14</v>
      </c>
      <c r="I218" s="53">
        <v>33</v>
      </c>
      <c r="J218" s="53">
        <v>529</v>
      </c>
    </row>
    <row r="219" spans="1:10" s="17" customFormat="1" ht="11.25" customHeight="1" x14ac:dyDescent="0.2">
      <c r="A219" s="15"/>
      <c r="B219" s="95"/>
      <c r="C219" s="69" t="s">
        <v>275</v>
      </c>
      <c r="D219" s="53">
        <v>125</v>
      </c>
      <c r="E219" s="53">
        <v>118</v>
      </c>
      <c r="F219" s="53">
        <v>243</v>
      </c>
      <c r="G219" s="53">
        <v>45</v>
      </c>
      <c r="H219" s="53">
        <v>27</v>
      </c>
      <c r="I219" s="53">
        <v>72</v>
      </c>
      <c r="J219" s="53">
        <v>315</v>
      </c>
    </row>
    <row r="220" spans="1:10" s="17" customFormat="1" ht="11.25" customHeight="1" x14ac:dyDescent="0.2">
      <c r="A220" s="15"/>
      <c r="B220" s="95"/>
      <c r="C220" s="69" t="s">
        <v>167</v>
      </c>
      <c r="D220" s="53">
        <v>42</v>
      </c>
      <c r="E220" s="53">
        <v>25</v>
      </c>
      <c r="F220" s="53">
        <v>67</v>
      </c>
      <c r="G220" s="53">
        <v>5</v>
      </c>
      <c r="H220" s="53">
        <v>2</v>
      </c>
      <c r="I220" s="53">
        <v>7</v>
      </c>
      <c r="J220" s="53">
        <v>74</v>
      </c>
    </row>
    <row r="221" spans="1:10" s="17" customFormat="1" ht="11.25" customHeight="1" x14ac:dyDescent="0.2">
      <c r="A221" s="15"/>
      <c r="B221" s="95"/>
      <c r="C221" s="69" t="s">
        <v>314</v>
      </c>
      <c r="D221" s="53">
        <v>41</v>
      </c>
      <c r="E221" s="53">
        <v>50</v>
      </c>
      <c r="F221" s="53">
        <v>91</v>
      </c>
      <c r="G221" s="53">
        <v>1</v>
      </c>
      <c r="H221" s="53">
        <v>0</v>
      </c>
      <c r="I221" s="53">
        <v>1</v>
      </c>
      <c r="J221" s="53">
        <v>92</v>
      </c>
    </row>
    <row r="222" spans="1:10" s="17" customFormat="1" ht="11.25" customHeight="1" x14ac:dyDescent="0.2">
      <c r="A222" s="15"/>
      <c r="B222" s="95"/>
      <c r="C222" s="69" t="s">
        <v>315</v>
      </c>
      <c r="D222" s="53">
        <v>25</v>
      </c>
      <c r="E222" s="53">
        <v>27</v>
      </c>
      <c r="F222" s="53">
        <v>52</v>
      </c>
      <c r="G222" s="53">
        <v>1</v>
      </c>
      <c r="H222" s="53">
        <v>0</v>
      </c>
      <c r="I222" s="53">
        <v>1</v>
      </c>
      <c r="J222" s="53">
        <v>53</v>
      </c>
    </row>
    <row r="223" spans="1:10" s="17" customFormat="1" ht="11.25" customHeight="1" x14ac:dyDescent="0.2">
      <c r="A223" s="15"/>
      <c r="B223" s="95"/>
      <c r="C223" s="69" t="s">
        <v>168</v>
      </c>
      <c r="D223" s="53">
        <v>26</v>
      </c>
      <c r="E223" s="53">
        <v>26</v>
      </c>
      <c r="F223" s="53">
        <v>52</v>
      </c>
      <c r="G223" s="53">
        <v>1</v>
      </c>
      <c r="H223" s="53">
        <v>2</v>
      </c>
      <c r="I223" s="53">
        <v>3</v>
      </c>
      <c r="J223" s="53">
        <v>55</v>
      </c>
    </row>
    <row r="224" spans="1:10" s="17" customFormat="1" ht="11.25" customHeight="1" x14ac:dyDescent="0.2">
      <c r="A224" s="15"/>
      <c r="B224" s="95"/>
      <c r="C224" s="69" t="s">
        <v>276</v>
      </c>
      <c r="D224" s="53">
        <v>211</v>
      </c>
      <c r="E224" s="53">
        <v>236</v>
      </c>
      <c r="F224" s="53">
        <v>447</v>
      </c>
      <c r="G224" s="53">
        <v>18</v>
      </c>
      <c r="H224" s="53">
        <v>10</v>
      </c>
      <c r="I224" s="53">
        <v>28</v>
      </c>
      <c r="J224" s="53">
        <v>475</v>
      </c>
    </row>
    <row r="225" spans="1:10" s="17" customFormat="1" ht="11.25" customHeight="1" x14ac:dyDescent="0.2">
      <c r="A225" s="15"/>
      <c r="B225" s="95"/>
      <c r="C225" s="69" t="s">
        <v>169</v>
      </c>
      <c r="D225" s="53">
        <v>35</v>
      </c>
      <c r="E225" s="53">
        <v>30</v>
      </c>
      <c r="F225" s="53">
        <v>65</v>
      </c>
      <c r="G225" s="53">
        <v>4</v>
      </c>
      <c r="H225" s="53">
        <v>0</v>
      </c>
      <c r="I225" s="53">
        <v>4</v>
      </c>
      <c r="J225" s="53">
        <v>69</v>
      </c>
    </row>
    <row r="226" spans="1:10" s="17" customFormat="1" ht="11.25" customHeight="1" x14ac:dyDescent="0.2">
      <c r="A226" s="15"/>
      <c r="B226" s="95"/>
      <c r="C226" s="69" t="s">
        <v>170</v>
      </c>
      <c r="D226" s="53">
        <v>173</v>
      </c>
      <c r="E226" s="53">
        <v>185</v>
      </c>
      <c r="F226" s="53">
        <v>358</v>
      </c>
      <c r="G226" s="53">
        <v>67</v>
      </c>
      <c r="H226" s="53">
        <v>56</v>
      </c>
      <c r="I226" s="53">
        <v>123</v>
      </c>
      <c r="J226" s="53">
        <v>481</v>
      </c>
    </row>
    <row r="227" spans="1:10" s="17" customFormat="1" ht="11.25" customHeight="1" x14ac:dyDescent="0.2">
      <c r="A227" s="15"/>
      <c r="B227" s="95"/>
      <c r="C227" s="69" t="s">
        <v>316</v>
      </c>
      <c r="D227" s="53">
        <v>45</v>
      </c>
      <c r="E227" s="53">
        <v>50</v>
      </c>
      <c r="F227" s="53">
        <v>95</v>
      </c>
      <c r="G227" s="53">
        <v>3</v>
      </c>
      <c r="H227" s="53">
        <v>1</v>
      </c>
      <c r="I227" s="53">
        <v>4</v>
      </c>
      <c r="J227" s="53">
        <v>99</v>
      </c>
    </row>
    <row r="228" spans="1:10" s="17" customFormat="1" ht="11.25" customHeight="1" x14ac:dyDescent="0.2">
      <c r="A228" s="15"/>
      <c r="B228" s="95"/>
      <c r="C228" s="69" t="s">
        <v>317</v>
      </c>
      <c r="D228" s="53">
        <v>21</v>
      </c>
      <c r="E228" s="53">
        <v>25</v>
      </c>
      <c r="F228" s="53">
        <v>46</v>
      </c>
      <c r="G228" s="53">
        <v>4</v>
      </c>
      <c r="H228" s="53">
        <v>0</v>
      </c>
      <c r="I228" s="53">
        <v>4</v>
      </c>
      <c r="J228" s="53">
        <v>50</v>
      </c>
    </row>
    <row r="229" spans="1:10" s="17" customFormat="1" ht="11.25" customHeight="1" x14ac:dyDescent="0.2">
      <c r="A229" s="15"/>
      <c r="B229" s="95"/>
      <c r="C229" s="69" t="s">
        <v>318</v>
      </c>
      <c r="D229" s="53">
        <v>86</v>
      </c>
      <c r="E229" s="53">
        <v>103</v>
      </c>
      <c r="F229" s="53">
        <v>189</v>
      </c>
      <c r="G229" s="53">
        <v>16</v>
      </c>
      <c r="H229" s="53">
        <v>5</v>
      </c>
      <c r="I229" s="53">
        <v>21</v>
      </c>
      <c r="J229" s="53">
        <v>210</v>
      </c>
    </row>
    <row r="230" spans="1:10" s="17" customFormat="1" ht="11.25" customHeight="1" x14ac:dyDescent="0.2">
      <c r="A230" s="15"/>
      <c r="B230" s="95"/>
      <c r="C230" s="69" t="s">
        <v>267</v>
      </c>
      <c r="D230" s="53">
        <v>331</v>
      </c>
      <c r="E230" s="53">
        <v>398</v>
      </c>
      <c r="F230" s="53">
        <v>729</v>
      </c>
      <c r="G230" s="53">
        <v>28</v>
      </c>
      <c r="H230" s="53">
        <v>49</v>
      </c>
      <c r="I230" s="53">
        <v>77</v>
      </c>
      <c r="J230" s="53">
        <v>806</v>
      </c>
    </row>
    <row r="231" spans="1:10" s="17" customFormat="1" ht="11.25" customHeight="1" x14ac:dyDescent="0.2">
      <c r="A231" s="15"/>
      <c r="B231" s="95"/>
      <c r="C231" s="69" t="s">
        <v>172</v>
      </c>
      <c r="D231" s="53">
        <v>13</v>
      </c>
      <c r="E231" s="53">
        <v>21</v>
      </c>
      <c r="F231" s="53">
        <v>34</v>
      </c>
      <c r="G231" s="53">
        <v>3</v>
      </c>
      <c r="H231" s="53">
        <v>0</v>
      </c>
      <c r="I231" s="53">
        <v>3</v>
      </c>
      <c r="J231" s="53">
        <v>37</v>
      </c>
    </row>
    <row r="232" spans="1:10" s="17" customFormat="1" ht="11.25" customHeight="1" x14ac:dyDescent="0.2">
      <c r="A232" s="15"/>
      <c r="B232" s="95"/>
      <c r="C232" s="69" t="s">
        <v>319</v>
      </c>
      <c r="D232" s="53">
        <v>85</v>
      </c>
      <c r="E232" s="53">
        <v>92</v>
      </c>
      <c r="F232" s="53">
        <v>177</v>
      </c>
      <c r="G232" s="53">
        <v>10</v>
      </c>
      <c r="H232" s="53">
        <v>4</v>
      </c>
      <c r="I232" s="53">
        <v>14</v>
      </c>
      <c r="J232" s="53">
        <v>191</v>
      </c>
    </row>
    <row r="233" spans="1:10" s="17" customFormat="1" ht="11.25" customHeight="1" x14ac:dyDescent="0.2">
      <c r="A233" s="15"/>
      <c r="B233" s="95"/>
      <c r="C233" s="69" t="s">
        <v>173</v>
      </c>
      <c r="D233" s="53">
        <v>332</v>
      </c>
      <c r="E233" s="53">
        <v>381</v>
      </c>
      <c r="F233" s="53">
        <v>713</v>
      </c>
      <c r="G233" s="53">
        <v>46</v>
      </c>
      <c r="H233" s="53">
        <v>43</v>
      </c>
      <c r="I233" s="53">
        <v>89</v>
      </c>
      <c r="J233" s="53">
        <v>802</v>
      </c>
    </row>
    <row r="234" spans="1:10" s="17" customFormat="1" ht="11.25" customHeight="1" x14ac:dyDescent="0.2">
      <c r="A234" s="15"/>
      <c r="B234" s="95"/>
      <c r="C234" s="69" t="s">
        <v>320</v>
      </c>
      <c r="D234" s="53">
        <v>36</v>
      </c>
      <c r="E234" s="53">
        <v>49</v>
      </c>
      <c r="F234" s="53">
        <v>85</v>
      </c>
      <c r="G234" s="53">
        <v>2</v>
      </c>
      <c r="H234" s="53">
        <v>0</v>
      </c>
      <c r="I234" s="53">
        <v>2</v>
      </c>
      <c r="J234" s="53">
        <v>87</v>
      </c>
    </row>
    <row r="235" spans="1:10" s="17" customFormat="1" ht="11.25" customHeight="1" x14ac:dyDescent="0.2">
      <c r="A235" s="15"/>
      <c r="B235" s="95"/>
      <c r="C235" s="69" t="s">
        <v>321</v>
      </c>
      <c r="D235" s="53">
        <v>158</v>
      </c>
      <c r="E235" s="53">
        <v>177</v>
      </c>
      <c r="F235" s="53">
        <v>335</v>
      </c>
      <c r="G235" s="53">
        <v>26</v>
      </c>
      <c r="H235" s="53">
        <v>15</v>
      </c>
      <c r="I235" s="53">
        <v>41</v>
      </c>
      <c r="J235" s="53">
        <v>376</v>
      </c>
    </row>
    <row r="236" spans="1:10" s="17" customFormat="1" ht="11.25" customHeight="1" x14ac:dyDescent="0.2">
      <c r="A236" s="15"/>
      <c r="B236" s="95"/>
      <c r="C236" s="69" t="s">
        <v>322</v>
      </c>
      <c r="D236" s="53">
        <v>83</v>
      </c>
      <c r="E236" s="53">
        <v>97</v>
      </c>
      <c r="F236" s="53">
        <v>180</v>
      </c>
      <c r="G236" s="53">
        <v>8</v>
      </c>
      <c r="H236" s="53">
        <v>1</v>
      </c>
      <c r="I236" s="53">
        <v>9</v>
      </c>
      <c r="J236" s="53">
        <v>189</v>
      </c>
    </row>
    <row r="237" spans="1:10" s="17" customFormat="1" ht="11.25" customHeight="1" x14ac:dyDescent="0.2">
      <c r="A237" s="15"/>
      <c r="B237" s="95"/>
      <c r="C237" s="69" t="s">
        <v>323</v>
      </c>
      <c r="D237" s="53">
        <v>58</v>
      </c>
      <c r="E237" s="53">
        <v>48</v>
      </c>
      <c r="F237" s="53">
        <v>106</v>
      </c>
      <c r="G237" s="53">
        <v>4</v>
      </c>
      <c r="H237" s="53">
        <v>2</v>
      </c>
      <c r="I237" s="53">
        <v>6</v>
      </c>
      <c r="J237" s="53">
        <v>112</v>
      </c>
    </row>
    <row r="238" spans="1:10" s="17" customFormat="1" ht="11.25" customHeight="1" x14ac:dyDescent="0.2">
      <c r="A238" s="15"/>
      <c r="B238" s="95"/>
      <c r="C238" s="95" t="s">
        <v>324</v>
      </c>
      <c r="D238" s="109">
        <v>92</v>
      </c>
      <c r="E238" s="109">
        <v>123</v>
      </c>
      <c r="F238" s="109">
        <v>215</v>
      </c>
      <c r="G238" s="109">
        <v>31</v>
      </c>
      <c r="H238" s="109">
        <v>12</v>
      </c>
      <c r="I238" s="109">
        <v>43</v>
      </c>
      <c r="J238" s="109">
        <v>258</v>
      </c>
    </row>
    <row r="239" spans="1:10" s="17" customFormat="1" ht="11.25" customHeight="1" x14ac:dyDescent="0.2">
      <c r="A239" s="326"/>
      <c r="B239" s="326"/>
      <c r="C239" s="326"/>
      <c r="D239" s="326"/>
      <c r="E239" s="326"/>
      <c r="F239" s="326"/>
      <c r="G239" s="326"/>
      <c r="H239" s="326"/>
      <c r="I239" s="326"/>
      <c r="J239" s="326"/>
    </row>
    <row r="240" spans="1:10" s="15" customFormat="1" ht="11.25" customHeight="1" x14ac:dyDescent="0.2">
      <c r="A240" s="326" t="s">
        <v>174</v>
      </c>
      <c r="B240" s="326"/>
      <c r="C240" s="326"/>
      <c r="D240" s="14">
        <f t="shared" ref="D240:J240" si="46">SUM(D241:D259)</f>
        <v>15409</v>
      </c>
      <c r="E240" s="14">
        <f t="shared" si="46"/>
        <v>17933</v>
      </c>
      <c r="F240" s="14">
        <f t="shared" si="46"/>
        <v>33342</v>
      </c>
      <c r="G240" s="14">
        <f t="shared" si="46"/>
        <v>6470</v>
      </c>
      <c r="H240" s="14">
        <f t="shared" si="46"/>
        <v>5663</v>
      </c>
      <c r="I240" s="14">
        <f t="shared" si="46"/>
        <v>12133</v>
      </c>
      <c r="J240" s="14">
        <f t="shared" si="46"/>
        <v>45475</v>
      </c>
    </row>
    <row r="241" spans="1:10" s="17" customFormat="1" ht="11.25" customHeight="1" x14ac:dyDescent="0.2">
      <c r="A241" s="15"/>
      <c r="B241" s="95"/>
      <c r="C241" s="69" t="s">
        <v>175</v>
      </c>
      <c r="D241" s="53">
        <v>1343</v>
      </c>
      <c r="E241" s="53">
        <v>1515</v>
      </c>
      <c r="F241" s="53">
        <v>2858</v>
      </c>
      <c r="G241" s="53">
        <v>662</v>
      </c>
      <c r="H241" s="53">
        <v>505</v>
      </c>
      <c r="I241" s="53">
        <v>1167</v>
      </c>
      <c r="J241" s="53">
        <v>4025</v>
      </c>
    </row>
    <row r="242" spans="1:10" s="17" customFormat="1" ht="11.25" customHeight="1" x14ac:dyDescent="0.2">
      <c r="A242" s="15"/>
      <c r="B242" s="95"/>
      <c r="C242" s="69" t="s">
        <v>176</v>
      </c>
      <c r="D242" s="53">
        <v>5126</v>
      </c>
      <c r="E242" s="53">
        <v>6419</v>
      </c>
      <c r="F242" s="53">
        <v>11545</v>
      </c>
      <c r="G242" s="53">
        <v>2640</v>
      </c>
      <c r="H242" s="53">
        <v>2508</v>
      </c>
      <c r="I242" s="53">
        <v>5148</v>
      </c>
      <c r="J242" s="53">
        <v>16693</v>
      </c>
    </row>
    <row r="243" spans="1:10" s="17" customFormat="1" ht="11.25" customHeight="1" x14ac:dyDescent="0.2">
      <c r="A243" s="15"/>
      <c r="B243" s="95"/>
      <c r="C243" s="69" t="s">
        <v>177</v>
      </c>
      <c r="D243" s="53">
        <v>563</v>
      </c>
      <c r="E243" s="53">
        <v>592</v>
      </c>
      <c r="F243" s="53">
        <v>1155</v>
      </c>
      <c r="G243" s="53">
        <v>391</v>
      </c>
      <c r="H243" s="53">
        <v>329</v>
      </c>
      <c r="I243" s="53">
        <v>720</v>
      </c>
      <c r="J243" s="53">
        <v>1875</v>
      </c>
    </row>
    <row r="244" spans="1:10" s="17" customFormat="1" ht="11.25" customHeight="1" x14ac:dyDescent="0.2">
      <c r="A244" s="15"/>
      <c r="B244" s="95"/>
      <c r="C244" s="69" t="s">
        <v>178</v>
      </c>
      <c r="D244" s="53">
        <v>977</v>
      </c>
      <c r="E244" s="53">
        <v>1046</v>
      </c>
      <c r="F244" s="53">
        <v>2023</v>
      </c>
      <c r="G244" s="53">
        <v>205</v>
      </c>
      <c r="H244" s="53">
        <v>149</v>
      </c>
      <c r="I244" s="53">
        <v>354</v>
      </c>
      <c r="J244" s="53">
        <v>2377</v>
      </c>
    </row>
    <row r="245" spans="1:10" s="17" customFormat="1" ht="11.25" customHeight="1" x14ac:dyDescent="0.2">
      <c r="A245" s="15"/>
      <c r="B245" s="95"/>
      <c r="C245" s="69" t="s">
        <v>179</v>
      </c>
      <c r="D245" s="53">
        <v>2597</v>
      </c>
      <c r="E245" s="53">
        <v>3028</v>
      </c>
      <c r="F245" s="53">
        <v>5625</v>
      </c>
      <c r="G245" s="53">
        <v>1150</v>
      </c>
      <c r="H245" s="53">
        <v>1038</v>
      </c>
      <c r="I245" s="53">
        <v>2188</v>
      </c>
      <c r="J245" s="53">
        <v>7813</v>
      </c>
    </row>
    <row r="246" spans="1:10" s="17" customFormat="1" ht="11.25" customHeight="1" x14ac:dyDescent="0.2">
      <c r="A246" s="15"/>
      <c r="B246" s="95"/>
      <c r="C246" s="69" t="s">
        <v>180</v>
      </c>
      <c r="D246" s="53">
        <v>244</v>
      </c>
      <c r="E246" s="53">
        <v>277</v>
      </c>
      <c r="F246" s="53">
        <v>521</v>
      </c>
      <c r="G246" s="53">
        <v>32</v>
      </c>
      <c r="H246" s="53">
        <v>23</v>
      </c>
      <c r="I246" s="53">
        <v>55</v>
      </c>
      <c r="J246" s="53">
        <v>576</v>
      </c>
    </row>
    <row r="247" spans="1:10" s="17" customFormat="1" ht="11.25" customHeight="1" x14ac:dyDescent="0.2">
      <c r="A247" s="15"/>
      <c r="B247" s="95"/>
      <c r="C247" s="69" t="s">
        <v>181</v>
      </c>
      <c r="D247" s="53">
        <v>293</v>
      </c>
      <c r="E247" s="53">
        <v>315</v>
      </c>
      <c r="F247" s="53">
        <v>608</v>
      </c>
      <c r="G247" s="53">
        <v>39</v>
      </c>
      <c r="H247" s="53">
        <v>25</v>
      </c>
      <c r="I247" s="53">
        <v>64</v>
      </c>
      <c r="J247" s="53">
        <v>672</v>
      </c>
    </row>
    <row r="248" spans="1:10" s="17" customFormat="1" ht="11.25" customHeight="1" x14ac:dyDescent="0.2">
      <c r="A248" s="15"/>
      <c r="B248" s="95"/>
      <c r="C248" s="69" t="s">
        <v>182</v>
      </c>
      <c r="D248" s="53">
        <v>277</v>
      </c>
      <c r="E248" s="53">
        <v>340</v>
      </c>
      <c r="F248" s="53">
        <v>617</v>
      </c>
      <c r="G248" s="53">
        <v>70</v>
      </c>
      <c r="H248" s="53">
        <v>45</v>
      </c>
      <c r="I248" s="53">
        <v>115</v>
      </c>
      <c r="J248" s="53">
        <v>732</v>
      </c>
    </row>
    <row r="249" spans="1:10" s="17" customFormat="1" ht="11.25" customHeight="1" x14ac:dyDescent="0.2">
      <c r="A249" s="15"/>
      <c r="B249" s="95"/>
      <c r="C249" s="69" t="s">
        <v>183</v>
      </c>
      <c r="D249" s="53">
        <v>179</v>
      </c>
      <c r="E249" s="53">
        <v>162</v>
      </c>
      <c r="F249" s="53">
        <v>341</v>
      </c>
      <c r="G249" s="53">
        <v>19</v>
      </c>
      <c r="H249" s="53">
        <v>18</v>
      </c>
      <c r="I249" s="53">
        <v>37</v>
      </c>
      <c r="J249" s="53">
        <v>378</v>
      </c>
    </row>
    <row r="250" spans="1:10" s="17" customFormat="1" ht="11.25" customHeight="1" x14ac:dyDescent="0.2">
      <c r="A250" s="15"/>
      <c r="B250" s="95"/>
      <c r="C250" s="69" t="s">
        <v>184</v>
      </c>
      <c r="D250" s="53">
        <v>457</v>
      </c>
      <c r="E250" s="53">
        <v>541</v>
      </c>
      <c r="F250" s="53">
        <v>998</v>
      </c>
      <c r="G250" s="53">
        <v>113</v>
      </c>
      <c r="H250" s="53">
        <v>85</v>
      </c>
      <c r="I250" s="53">
        <v>198</v>
      </c>
      <c r="J250" s="53">
        <v>1196</v>
      </c>
    </row>
    <row r="251" spans="1:10" s="17" customFormat="1" ht="11.25" customHeight="1" x14ac:dyDescent="0.2">
      <c r="A251" s="15"/>
      <c r="B251" s="95"/>
      <c r="C251" s="69" t="s">
        <v>185</v>
      </c>
      <c r="D251" s="53">
        <v>159</v>
      </c>
      <c r="E251" s="53">
        <v>172</v>
      </c>
      <c r="F251" s="53">
        <v>331</v>
      </c>
      <c r="G251" s="53">
        <v>6</v>
      </c>
      <c r="H251" s="53">
        <v>8</v>
      </c>
      <c r="I251" s="53">
        <v>14</v>
      </c>
      <c r="J251" s="53">
        <v>345</v>
      </c>
    </row>
    <row r="252" spans="1:10" s="17" customFormat="1" ht="11.25" customHeight="1" x14ac:dyDescent="0.2">
      <c r="A252" s="15"/>
      <c r="B252" s="95"/>
      <c r="C252" s="69" t="s">
        <v>186</v>
      </c>
      <c r="D252" s="53">
        <v>47</v>
      </c>
      <c r="E252" s="53">
        <v>48</v>
      </c>
      <c r="F252" s="53">
        <v>95</v>
      </c>
      <c r="G252" s="53">
        <v>8</v>
      </c>
      <c r="H252" s="53">
        <v>9</v>
      </c>
      <c r="I252" s="53">
        <v>17</v>
      </c>
      <c r="J252" s="53">
        <v>112</v>
      </c>
    </row>
    <row r="253" spans="1:10" s="17" customFormat="1" ht="11.25" customHeight="1" x14ac:dyDescent="0.2">
      <c r="A253" s="15"/>
      <c r="B253" s="95"/>
      <c r="C253" s="69" t="s">
        <v>187</v>
      </c>
      <c r="D253" s="53">
        <v>844</v>
      </c>
      <c r="E253" s="53">
        <v>950</v>
      </c>
      <c r="F253" s="53">
        <v>1794</v>
      </c>
      <c r="G253" s="53">
        <v>303</v>
      </c>
      <c r="H253" s="53">
        <v>239</v>
      </c>
      <c r="I253" s="53">
        <v>542</v>
      </c>
      <c r="J253" s="53">
        <v>2336</v>
      </c>
    </row>
    <row r="254" spans="1:10" s="17" customFormat="1" ht="11.25" customHeight="1" x14ac:dyDescent="0.2">
      <c r="A254" s="15"/>
      <c r="B254" s="95"/>
      <c r="C254" s="69" t="s">
        <v>188</v>
      </c>
      <c r="D254" s="53">
        <v>231</v>
      </c>
      <c r="E254" s="53">
        <v>267</v>
      </c>
      <c r="F254" s="53">
        <v>498</v>
      </c>
      <c r="G254" s="53">
        <v>23</v>
      </c>
      <c r="H254" s="53">
        <v>15</v>
      </c>
      <c r="I254" s="53">
        <v>38</v>
      </c>
      <c r="J254" s="53">
        <v>536</v>
      </c>
    </row>
    <row r="255" spans="1:10" s="17" customFormat="1" ht="11.25" customHeight="1" x14ac:dyDescent="0.2">
      <c r="A255" s="15"/>
      <c r="B255" s="95"/>
      <c r="C255" s="69" t="s">
        <v>189</v>
      </c>
      <c r="D255" s="53">
        <v>238</v>
      </c>
      <c r="E255" s="53">
        <v>237</v>
      </c>
      <c r="F255" s="53">
        <v>475</v>
      </c>
      <c r="G255" s="53">
        <v>28</v>
      </c>
      <c r="H255" s="53">
        <v>21</v>
      </c>
      <c r="I255" s="53">
        <v>49</v>
      </c>
      <c r="J255" s="53">
        <v>524</v>
      </c>
    </row>
    <row r="256" spans="1:10" s="17" customFormat="1" ht="11.25" customHeight="1" x14ac:dyDescent="0.2">
      <c r="A256" s="15"/>
      <c r="B256" s="95"/>
      <c r="C256" s="69" t="s">
        <v>294</v>
      </c>
      <c r="D256" s="53">
        <v>51</v>
      </c>
      <c r="E256" s="53">
        <v>55</v>
      </c>
      <c r="F256" s="53">
        <v>106</v>
      </c>
      <c r="G256" s="53">
        <v>10</v>
      </c>
      <c r="H256" s="53">
        <v>5</v>
      </c>
      <c r="I256" s="53">
        <v>15</v>
      </c>
      <c r="J256" s="53">
        <v>121</v>
      </c>
    </row>
    <row r="257" spans="1:10" s="17" customFormat="1" ht="11.25" customHeight="1" x14ac:dyDescent="0.2">
      <c r="A257" s="15"/>
      <c r="B257" s="95"/>
      <c r="C257" s="69" t="s">
        <v>190</v>
      </c>
      <c r="D257" s="53">
        <v>741</v>
      </c>
      <c r="E257" s="53">
        <v>782</v>
      </c>
      <c r="F257" s="53">
        <v>1523</v>
      </c>
      <c r="G257" s="53">
        <v>366</v>
      </c>
      <c r="H257" s="53">
        <v>304</v>
      </c>
      <c r="I257" s="53">
        <v>670</v>
      </c>
      <c r="J257" s="53">
        <v>2193</v>
      </c>
    </row>
    <row r="258" spans="1:10" s="17" customFormat="1" ht="11.25" customHeight="1" x14ac:dyDescent="0.2">
      <c r="A258" s="15"/>
      <c r="B258" s="95"/>
      <c r="C258" s="69" t="s">
        <v>191</v>
      </c>
      <c r="D258" s="53">
        <v>80</v>
      </c>
      <c r="E258" s="53">
        <v>88</v>
      </c>
      <c r="F258" s="53">
        <v>168</v>
      </c>
      <c r="G258" s="53">
        <v>7</v>
      </c>
      <c r="H258" s="53">
        <v>4</v>
      </c>
      <c r="I258" s="53">
        <v>11</v>
      </c>
      <c r="J258" s="53">
        <v>179</v>
      </c>
    </row>
    <row r="259" spans="1:10" s="17" customFormat="1" ht="11.25" customHeight="1" x14ac:dyDescent="0.2">
      <c r="A259" s="15"/>
      <c r="B259" s="95"/>
      <c r="C259" s="95" t="s">
        <v>192</v>
      </c>
      <c r="D259" s="109">
        <v>962</v>
      </c>
      <c r="E259" s="109">
        <v>1099</v>
      </c>
      <c r="F259" s="109">
        <v>2061</v>
      </c>
      <c r="G259" s="109">
        <v>398</v>
      </c>
      <c r="H259" s="109">
        <v>333</v>
      </c>
      <c r="I259" s="109">
        <v>731</v>
      </c>
      <c r="J259" s="109">
        <v>2792</v>
      </c>
    </row>
    <row r="260" spans="1:10" s="17" customFormat="1" ht="11.25" customHeight="1" x14ac:dyDescent="0.2">
      <c r="A260" s="326"/>
      <c r="B260" s="326"/>
      <c r="C260" s="326"/>
      <c r="D260" s="326"/>
      <c r="E260" s="326"/>
      <c r="F260" s="326"/>
      <c r="G260" s="326"/>
      <c r="H260" s="326"/>
      <c r="I260" s="326"/>
      <c r="J260" s="326"/>
    </row>
    <row r="261" spans="1:10" s="15" customFormat="1" ht="11.25" customHeight="1" x14ac:dyDescent="0.2">
      <c r="A261" s="326" t="s">
        <v>193</v>
      </c>
      <c r="B261" s="326"/>
      <c r="C261" s="326"/>
      <c r="D261" s="14">
        <f t="shared" ref="D261:J261" si="47">SUM(D262:D267)</f>
        <v>3860</v>
      </c>
      <c r="E261" s="14">
        <f t="shared" si="47"/>
        <v>4253</v>
      </c>
      <c r="F261" s="14">
        <f t="shared" si="47"/>
        <v>8113</v>
      </c>
      <c r="G261" s="14">
        <f t="shared" si="47"/>
        <v>2042</v>
      </c>
      <c r="H261" s="14">
        <f t="shared" si="47"/>
        <v>1698</v>
      </c>
      <c r="I261" s="14">
        <f t="shared" si="47"/>
        <v>3740</v>
      </c>
      <c r="J261" s="14">
        <f t="shared" si="47"/>
        <v>11853</v>
      </c>
    </row>
    <row r="262" spans="1:10" s="17" customFormat="1" ht="11.25" customHeight="1" x14ac:dyDescent="0.2">
      <c r="A262" s="15"/>
      <c r="B262" s="95"/>
      <c r="C262" s="69" t="s">
        <v>194</v>
      </c>
      <c r="D262" s="53">
        <v>1736</v>
      </c>
      <c r="E262" s="53">
        <v>1929</v>
      </c>
      <c r="F262" s="53">
        <v>3665</v>
      </c>
      <c r="G262" s="53">
        <v>1221</v>
      </c>
      <c r="H262" s="53">
        <v>1061</v>
      </c>
      <c r="I262" s="53">
        <v>2282</v>
      </c>
      <c r="J262" s="53">
        <v>5947</v>
      </c>
    </row>
    <row r="263" spans="1:10" s="17" customFormat="1" ht="11.25" customHeight="1" x14ac:dyDescent="0.2">
      <c r="A263" s="15"/>
      <c r="B263" s="95"/>
      <c r="C263" s="69" t="s">
        <v>195</v>
      </c>
      <c r="D263" s="53">
        <v>874</v>
      </c>
      <c r="E263" s="53">
        <v>989</v>
      </c>
      <c r="F263" s="53">
        <v>1863</v>
      </c>
      <c r="G263" s="53">
        <v>204</v>
      </c>
      <c r="H263" s="53">
        <v>190</v>
      </c>
      <c r="I263" s="53">
        <v>394</v>
      </c>
      <c r="J263" s="53">
        <v>2257</v>
      </c>
    </row>
    <row r="264" spans="1:10" s="17" customFormat="1" ht="11.25" customHeight="1" x14ac:dyDescent="0.2">
      <c r="A264" s="15"/>
      <c r="B264" s="95"/>
      <c r="C264" s="69" t="s">
        <v>196</v>
      </c>
      <c r="D264" s="53">
        <v>210</v>
      </c>
      <c r="E264" s="53">
        <v>225</v>
      </c>
      <c r="F264" s="53">
        <v>435</v>
      </c>
      <c r="G264" s="53">
        <v>95</v>
      </c>
      <c r="H264" s="53">
        <v>67</v>
      </c>
      <c r="I264" s="53">
        <v>162</v>
      </c>
      <c r="J264" s="53">
        <v>597</v>
      </c>
    </row>
    <row r="265" spans="1:10" s="17" customFormat="1" ht="11.25" customHeight="1" x14ac:dyDescent="0.2">
      <c r="A265" s="15"/>
      <c r="B265" s="95"/>
      <c r="C265" s="69" t="s">
        <v>197</v>
      </c>
      <c r="D265" s="53">
        <v>206</v>
      </c>
      <c r="E265" s="53">
        <v>228</v>
      </c>
      <c r="F265" s="53">
        <v>434</v>
      </c>
      <c r="G265" s="53">
        <v>53</v>
      </c>
      <c r="H265" s="53">
        <v>43</v>
      </c>
      <c r="I265" s="53">
        <v>96</v>
      </c>
      <c r="J265" s="53">
        <v>530</v>
      </c>
    </row>
    <row r="266" spans="1:10" s="17" customFormat="1" ht="11.25" customHeight="1" x14ac:dyDescent="0.2">
      <c r="A266" s="15"/>
      <c r="B266" s="95"/>
      <c r="C266" s="69" t="s">
        <v>198</v>
      </c>
      <c r="D266" s="53">
        <v>549</v>
      </c>
      <c r="E266" s="53">
        <v>570</v>
      </c>
      <c r="F266" s="53">
        <v>1119</v>
      </c>
      <c r="G266" s="53">
        <v>241</v>
      </c>
      <c r="H266" s="53">
        <v>180</v>
      </c>
      <c r="I266" s="53">
        <v>421</v>
      </c>
      <c r="J266" s="53">
        <v>1540</v>
      </c>
    </row>
    <row r="267" spans="1:10" s="17" customFormat="1" ht="11.25" customHeight="1" x14ac:dyDescent="0.2">
      <c r="A267" s="15"/>
      <c r="B267" s="95"/>
      <c r="C267" s="95" t="s">
        <v>199</v>
      </c>
      <c r="D267" s="109">
        <v>285</v>
      </c>
      <c r="E267" s="109">
        <v>312</v>
      </c>
      <c r="F267" s="109">
        <v>597</v>
      </c>
      <c r="G267" s="109">
        <v>228</v>
      </c>
      <c r="H267" s="109">
        <v>157</v>
      </c>
      <c r="I267" s="109">
        <v>385</v>
      </c>
      <c r="J267" s="109">
        <v>982</v>
      </c>
    </row>
    <row r="268" spans="1:10" s="17" customFormat="1" ht="11.25" customHeight="1" x14ac:dyDescent="0.2">
      <c r="A268" s="326"/>
      <c r="B268" s="326"/>
      <c r="C268" s="326"/>
      <c r="D268" s="326"/>
      <c r="E268" s="326"/>
      <c r="F268" s="326"/>
      <c r="G268" s="326"/>
      <c r="H268" s="326"/>
      <c r="I268" s="326"/>
      <c r="J268" s="326"/>
    </row>
    <row r="269" spans="1:10" s="15" customFormat="1" ht="11.25" customHeight="1" x14ac:dyDescent="0.2">
      <c r="A269" s="326" t="s">
        <v>200</v>
      </c>
      <c r="B269" s="326"/>
      <c r="C269" s="326"/>
      <c r="D269" s="14">
        <f t="shared" ref="D269:J269" si="48">SUM(D270:D286)</f>
        <v>2523</v>
      </c>
      <c r="E269" s="14">
        <f t="shared" si="48"/>
        <v>2608</v>
      </c>
      <c r="F269" s="14">
        <f t="shared" si="48"/>
        <v>5131</v>
      </c>
      <c r="G269" s="14">
        <f t="shared" si="48"/>
        <v>237</v>
      </c>
      <c r="H269" s="14">
        <f t="shared" si="48"/>
        <v>167</v>
      </c>
      <c r="I269" s="14">
        <f t="shared" si="48"/>
        <v>404</v>
      </c>
      <c r="J269" s="14">
        <f t="shared" si="48"/>
        <v>5535</v>
      </c>
    </row>
    <row r="270" spans="1:10" s="17" customFormat="1" ht="11.25" customHeight="1" x14ac:dyDescent="0.2">
      <c r="A270" s="15"/>
      <c r="B270" s="95"/>
      <c r="C270" s="69" t="s">
        <v>277</v>
      </c>
      <c r="D270" s="53">
        <v>231</v>
      </c>
      <c r="E270" s="53">
        <v>248</v>
      </c>
      <c r="F270" s="53">
        <v>479</v>
      </c>
      <c r="G270" s="53">
        <v>16</v>
      </c>
      <c r="H270" s="53">
        <v>9</v>
      </c>
      <c r="I270" s="53">
        <v>25</v>
      </c>
      <c r="J270" s="53">
        <v>504</v>
      </c>
    </row>
    <row r="271" spans="1:10" s="17" customFormat="1" ht="11.25" customHeight="1" x14ac:dyDescent="0.2">
      <c r="A271" s="15"/>
      <c r="B271" s="95"/>
      <c r="C271" s="69" t="s">
        <v>278</v>
      </c>
      <c r="D271" s="53">
        <v>45</v>
      </c>
      <c r="E271" s="53">
        <v>33</v>
      </c>
      <c r="F271" s="53">
        <v>78</v>
      </c>
      <c r="G271" s="53">
        <v>0</v>
      </c>
      <c r="H271" s="53">
        <v>0</v>
      </c>
      <c r="I271" s="53">
        <v>0</v>
      </c>
      <c r="J271" s="53">
        <v>78</v>
      </c>
    </row>
    <row r="272" spans="1:10" s="17" customFormat="1" ht="11.25" customHeight="1" x14ac:dyDescent="0.2">
      <c r="A272" s="15"/>
      <c r="B272" s="95"/>
      <c r="C272" s="69" t="s">
        <v>325</v>
      </c>
      <c r="D272" s="53">
        <v>38</v>
      </c>
      <c r="E272" s="53">
        <v>49</v>
      </c>
      <c r="F272" s="53">
        <v>87</v>
      </c>
      <c r="G272" s="53">
        <v>2</v>
      </c>
      <c r="H272" s="53">
        <v>2</v>
      </c>
      <c r="I272" s="53">
        <v>4</v>
      </c>
      <c r="J272" s="53">
        <v>91</v>
      </c>
    </row>
    <row r="273" spans="1:10" s="17" customFormat="1" ht="11.25" customHeight="1" x14ac:dyDescent="0.2">
      <c r="A273" s="15"/>
      <c r="B273" s="95"/>
      <c r="C273" s="69" t="s">
        <v>326</v>
      </c>
      <c r="D273" s="53">
        <v>189</v>
      </c>
      <c r="E273" s="53">
        <v>218</v>
      </c>
      <c r="F273" s="53">
        <v>407</v>
      </c>
      <c r="G273" s="53">
        <v>42</v>
      </c>
      <c r="H273" s="53">
        <v>30</v>
      </c>
      <c r="I273" s="53">
        <v>72</v>
      </c>
      <c r="J273" s="53">
        <v>479</v>
      </c>
    </row>
    <row r="274" spans="1:10" s="17" customFormat="1" ht="11.25" customHeight="1" x14ac:dyDescent="0.2">
      <c r="A274" s="15"/>
      <c r="B274" s="95"/>
      <c r="C274" s="69" t="s">
        <v>327</v>
      </c>
      <c r="D274" s="53">
        <v>181</v>
      </c>
      <c r="E274" s="53">
        <v>201</v>
      </c>
      <c r="F274" s="53">
        <v>382</v>
      </c>
      <c r="G274" s="53">
        <v>34</v>
      </c>
      <c r="H274" s="53">
        <v>25</v>
      </c>
      <c r="I274" s="53">
        <v>59</v>
      </c>
      <c r="J274" s="53">
        <v>441</v>
      </c>
    </row>
    <row r="275" spans="1:10" s="17" customFormat="1" ht="11.25" customHeight="1" x14ac:dyDescent="0.2">
      <c r="A275" s="15"/>
      <c r="B275" s="95"/>
      <c r="C275" s="69" t="s">
        <v>279</v>
      </c>
      <c r="D275" s="53">
        <v>21</v>
      </c>
      <c r="E275" s="53">
        <v>19</v>
      </c>
      <c r="F275" s="53">
        <v>40</v>
      </c>
      <c r="G275" s="53">
        <v>0</v>
      </c>
      <c r="H275" s="53">
        <v>1</v>
      </c>
      <c r="I275" s="53">
        <v>1</v>
      </c>
      <c r="J275" s="53">
        <v>41</v>
      </c>
    </row>
    <row r="276" spans="1:10" s="17" customFormat="1" ht="11.25" customHeight="1" x14ac:dyDescent="0.2">
      <c r="A276" s="15"/>
      <c r="B276" s="95"/>
      <c r="C276" s="69" t="s">
        <v>328</v>
      </c>
      <c r="D276" s="53">
        <v>14</v>
      </c>
      <c r="E276" s="53">
        <v>12</v>
      </c>
      <c r="F276" s="53">
        <v>26</v>
      </c>
      <c r="G276" s="53">
        <v>0</v>
      </c>
      <c r="H276" s="53">
        <v>1</v>
      </c>
      <c r="I276" s="53">
        <v>1</v>
      </c>
      <c r="J276" s="53">
        <v>27</v>
      </c>
    </row>
    <row r="277" spans="1:10" s="17" customFormat="1" ht="11.25" customHeight="1" x14ac:dyDescent="0.2">
      <c r="A277" s="15"/>
      <c r="B277" s="95"/>
      <c r="C277" s="69" t="s">
        <v>329</v>
      </c>
      <c r="D277" s="53">
        <v>139</v>
      </c>
      <c r="E277" s="53">
        <v>139</v>
      </c>
      <c r="F277" s="53">
        <v>278</v>
      </c>
      <c r="G277" s="53">
        <v>13</v>
      </c>
      <c r="H277" s="53">
        <v>12</v>
      </c>
      <c r="I277" s="53">
        <v>25</v>
      </c>
      <c r="J277" s="53">
        <v>303</v>
      </c>
    </row>
    <row r="278" spans="1:10" s="17" customFormat="1" ht="11.25" customHeight="1" x14ac:dyDescent="0.2">
      <c r="A278" s="15"/>
      <c r="B278" s="95"/>
      <c r="C278" s="69" t="s">
        <v>330</v>
      </c>
      <c r="D278" s="53">
        <v>30</v>
      </c>
      <c r="E278" s="53">
        <v>36</v>
      </c>
      <c r="F278" s="53">
        <v>66</v>
      </c>
      <c r="G278" s="53">
        <v>1</v>
      </c>
      <c r="H278" s="53">
        <v>0</v>
      </c>
      <c r="I278" s="53">
        <v>1</v>
      </c>
      <c r="J278" s="53">
        <v>67</v>
      </c>
    </row>
    <row r="279" spans="1:10" s="17" customFormat="1" ht="11.25" customHeight="1" x14ac:dyDescent="0.2">
      <c r="A279" s="15"/>
      <c r="B279" s="95"/>
      <c r="C279" s="69" t="s">
        <v>203</v>
      </c>
      <c r="D279" s="53">
        <v>158</v>
      </c>
      <c r="E279" s="53">
        <v>154</v>
      </c>
      <c r="F279" s="53">
        <v>312</v>
      </c>
      <c r="G279" s="53">
        <v>10</v>
      </c>
      <c r="H279" s="53">
        <v>10</v>
      </c>
      <c r="I279" s="53">
        <v>20</v>
      </c>
      <c r="J279" s="53">
        <v>332</v>
      </c>
    </row>
    <row r="280" spans="1:10" s="17" customFormat="1" ht="11.25" customHeight="1" x14ac:dyDescent="0.2">
      <c r="A280" s="15"/>
      <c r="B280" s="95"/>
      <c r="C280" s="69" t="s">
        <v>204</v>
      </c>
      <c r="D280" s="53">
        <v>585</v>
      </c>
      <c r="E280" s="53">
        <v>587</v>
      </c>
      <c r="F280" s="53">
        <v>1172</v>
      </c>
      <c r="G280" s="53">
        <v>58</v>
      </c>
      <c r="H280" s="53">
        <v>32</v>
      </c>
      <c r="I280" s="53">
        <v>90</v>
      </c>
      <c r="J280" s="53">
        <v>1262</v>
      </c>
    </row>
    <row r="281" spans="1:10" s="17" customFormat="1" ht="11.25" customHeight="1" x14ac:dyDescent="0.2">
      <c r="A281" s="15"/>
      <c r="B281" s="95"/>
      <c r="C281" s="69" t="s">
        <v>331</v>
      </c>
      <c r="D281" s="53">
        <v>20</v>
      </c>
      <c r="E281" s="53">
        <v>21</v>
      </c>
      <c r="F281" s="53">
        <v>41</v>
      </c>
      <c r="G281" s="53">
        <v>1</v>
      </c>
      <c r="H281" s="53">
        <v>0</v>
      </c>
      <c r="I281" s="53">
        <v>1</v>
      </c>
      <c r="J281" s="53">
        <v>42</v>
      </c>
    </row>
    <row r="282" spans="1:10" s="17" customFormat="1" ht="11.25" customHeight="1" x14ac:dyDescent="0.2">
      <c r="A282" s="15"/>
      <c r="B282" s="95"/>
      <c r="C282" s="69" t="s">
        <v>280</v>
      </c>
      <c r="D282" s="53">
        <v>388</v>
      </c>
      <c r="E282" s="53">
        <v>399</v>
      </c>
      <c r="F282" s="53">
        <v>787</v>
      </c>
      <c r="G282" s="53">
        <v>34</v>
      </c>
      <c r="H282" s="53">
        <v>30</v>
      </c>
      <c r="I282" s="53">
        <v>64</v>
      </c>
      <c r="J282" s="53">
        <v>851</v>
      </c>
    </row>
    <row r="283" spans="1:10" s="17" customFormat="1" ht="11.25" customHeight="1" x14ac:dyDescent="0.2">
      <c r="A283" s="15"/>
      <c r="B283" s="95"/>
      <c r="C283" s="69" t="s">
        <v>332</v>
      </c>
      <c r="D283" s="53">
        <v>103</v>
      </c>
      <c r="E283" s="53">
        <v>129</v>
      </c>
      <c r="F283" s="53">
        <v>232</v>
      </c>
      <c r="G283" s="53">
        <v>1</v>
      </c>
      <c r="H283" s="53">
        <v>0</v>
      </c>
      <c r="I283" s="53">
        <v>1</v>
      </c>
      <c r="J283" s="53">
        <v>233</v>
      </c>
    </row>
    <row r="284" spans="1:10" s="17" customFormat="1" ht="11.25" customHeight="1" x14ac:dyDescent="0.2">
      <c r="A284" s="15"/>
      <c r="B284" s="95"/>
      <c r="C284" s="69" t="s">
        <v>333</v>
      </c>
      <c r="D284" s="53">
        <v>75</v>
      </c>
      <c r="E284" s="53">
        <v>69</v>
      </c>
      <c r="F284" s="53">
        <v>144</v>
      </c>
      <c r="G284" s="53">
        <v>7</v>
      </c>
      <c r="H284" s="53">
        <v>5</v>
      </c>
      <c r="I284" s="53">
        <v>12</v>
      </c>
      <c r="J284" s="53">
        <v>156</v>
      </c>
    </row>
    <row r="285" spans="1:10" s="17" customFormat="1" ht="11.25" customHeight="1" x14ac:dyDescent="0.2">
      <c r="A285" s="15"/>
      <c r="B285" s="95"/>
      <c r="C285" s="69" t="s">
        <v>205</v>
      </c>
      <c r="D285" s="53">
        <v>176</v>
      </c>
      <c r="E285" s="53">
        <v>161</v>
      </c>
      <c r="F285" s="53">
        <v>337</v>
      </c>
      <c r="G285" s="53">
        <v>6</v>
      </c>
      <c r="H285" s="53">
        <v>3</v>
      </c>
      <c r="I285" s="53">
        <v>9</v>
      </c>
      <c r="J285" s="53">
        <v>346</v>
      </c>
    </row>
    <row r="286" spans="1:10" s="17" customFormat="1" ht="11.25" customHeight="1" x14ac:dyDescent="0.2">
      <c r="A286" s="15"/>
      <c r="B286" s="95"/>
      <c r="C286" s="95" t="s">
        <v>281</v>
      </c>
      <c r="D286" s="109">
        <v>130</v>
      </c>
      <c r="E286" s="109">
        <v>133</v>
      </c>
      <c r="F286" s="109">
        <v>263</v>
      </c>
      <c r="G286" s="109">
        <v>12</v>
      </c>
      <c r="H286" s="109">
        <v>7</v>
      </c>
      <c r="I286" s="109">
        <v>19</v>
      </c>
      <c r="J286" s="109">
        <v>282</v>
      </c>
    </row>
    <row r="287" spans="1:10" s="17" customFormat="1" ht="11.25" customHeight="1" x14ac:dyDescent="0.2">
      <c r="A287" s="326"/>
      <c r="B287" s="326"/>
      <c r="C287" s="326"/>
      <c r="D287" s="326"/>
      <c r="E287" s="326"/>
      <c r="F287" s="326"/>
      <c r="G287" s="326"/>
      <c r="H287" s="326"/>
      <c r="I287" s="326"/>
      <c r="J287" s="326"/>
    </row>
    <row r="288" spans="1:10" s="15" customFormat="1" ht="11.25" customHeight="1" x14ac:dyDescent="0.2">
      <c r="A288" s="326" t="s">
        <v>206</v>
      </c>
      <c r="B288" s="326"/>
      <c r="C288" s="326"/>
      <c r="D288" s="14">
        <f t="shared" ref="D288:J288" si="49">SUM(D289:D309)</f>
        <v>3412</v>
      </c>
      <c r="E288" s="14">
        <f t="shared" si="49"/>
        <v>3721</v>
      </c>
      <c r="F288" s="14">
        <f t="shared" si="49"/>
        <v>7133</v>
      </c>
      <c r="G288" s="14">
        <f t="shared" si="49"/>
        <v>1642</v>
      </c>
      <c r="H288" s="14">
        <f t="shared" si="49"/>
        <v>1154</v>
      </c>
      <c r="I288" s="14">
        <f t="shared" si="49"/>
        <v>2796</v>
      </c>
      <c r="J288" s="14">
        <f t="shared" si="49"/>
        <v>9929</v>
      </c>
    </row>
    <row r="289" spans="1:10" s="17" customFormat="1" ht="11.25" customHeight="1" x14ac:dyDescent="0.2">
      <c r="A289" s="15"/>
      <c r="B289" s="95"/>
      <c r="C289" s="69" t="s">
        <v>207</v>
      </c>
      <c r="D289" s="53">
        <v>601</v>
      </c>
      <c r="E289" s="53">
        <v>659</v>
      </c>
      <c r="F289" s="53">
        <v>1260</v>
      </c>
      <c r="G289" s="53">
        <v>220</v>
      </c>
      <c r="H289" s="53">
        <v>170</v>
      </c>
      <c r="I289" s="53">
        <v>390</v>
      </c>
      <c r="J289" s="53">
        <v>1650</v>
      </c>
    </row>
    <row r="290" spans="1:10" s="17" customFormat="1" ht="11.25" customHeight="1" x14ac:dyDescent="0.2">
      <c r="A290" s="15"/>
      <c r="B290" s="95"/>
      <c r="C290" s="69" t="s">
        <v>208</v>
      </c>
      <c r="D290" s="53">
        <v>35</v>
      </c>
      <c r="E290" s="53">
        <v>46</v>
      </c>
      <c r="F290" s="53">
        <v>81</v>
      </c>
      <c r="G290" s="53">
        <v>11</v>
      </c>
      <c r="H290" s="53">
        <v>10</v>
      </c>
      <c r="I290" s="53">
        <v>21</v>
      </c>
      <c r="J290" s="53">
        <v>102</v>
      </c>
    </row>
    <row r="291" spans="1:10" s="17" customFormat="1" ht="11.25" customHeight="1" x14ac:dyDescent="0.2">
      <c r="A291" s="15"/>
      <c r="B291" s="95"/>
      <c r="C291" s="69" t="s">
        <v>209</v>
      </c>
      <c r="D291" s="53">
        <v>30</v>
      </c>
      <c r="E291" s="53">
        <v>34</v>
      </c>
      <c r="F291" s="53">
        <v>64</v>
      </c>
      <c r="G291" s="53">
        <v>3</v>
      </c>
      <c r="H291" s="53">
        <v>1</v>
      </c>
      <c r="I291" s="53">
        <v>4</v>
      </c>
      <c r="J291" s="53">
        <v>68</v>
      </c>
    </row>
    <row r="292" spans="1:10" s="17" customFormat="1" ht="11.25" customHeight="1" x14ac:dyDescent="0.2">
      <c r="A292" s="15"/>
      <c r="B292" s="95"/>
      <c r="C292" s="69" t="s">
        <v>210</v>
      </c>
      <c r="D292" s="53">
        <v>284</v>
      </c>
      <c r="E292" s="53">
        <v>339</v>
      </c>
      <c r="F292" s="53">
        <v>623</v>
      </c>
      <c r="G292" s="53">
        <v>248</v>
      </c>
      <c r="H292" s="53">
        <v>176</v>
      </c>
      <c r="I292" s="53">
        <v>424</v>
      </c>
      <c r="J292" s="53">
        <v>1047</v>
      </c>
    </row>
    <row r="293" spans="1:10" s="17" customFormat="1" ht="11.25" customHeight="1" x14ac:dyDescent="0.2">
      <c r="A293" s="15"/>
      <c r="B293" s="95"/>
      <c r="C293" s="69" t="s">
        <v>282</v>
      </c>
      <c r="D293" s="53">
        <v>15</v>
      </c>
      <c r="E293" s="53">
        <v>27</v>
      </c>
      <c r="F293" s="53">
        <v>42</v>
      </c>
      <c r="G293" s="53">
        <v>3</v>
      </c>
      <c r="H293" s="53">
        <v>6</v>
      </c>
      <c r="I293" s="53">
        <v>9</v>
      </c>
      <c r="J293" s="53">
        <v>51</v>
      </c>
    </row>
    <row r="294" spans="1:10" s="17" customFormat="1" ht="11.25" customHeight="1" x14ac:dyDescent="0.2">
      <c r="A294" s="15"/>
      <c r="B294" s="95"/>
      <c r="C294" s="69" t="s">
        <v>211</v>
      </c>
      <c r="D294" s="53">
        <v>19</v>
      </c>
      <c r="E294" s="53">
        <v>19</v>
      </c>
      <c r="F294" s="53">
        <v>38</v>
      </c>
      <c r="G294" s="53">
        <v>1</v>
      </c>
      <c r="H294" s="53">
        <v>0</v>
      </c>
      <c r="I294" s="53">
        <v>1</v>
      </c>
      <c r="J294" s="53">
        <v>39</v>
      </c>
    </row>
    <row r="295" spans="1:10" s="17" customFormat="1" ht="11.25" customHeight="1" x14ac:dyDescent="0.2">
      <c r="A295" s="15"/>
      <c r="B295" s="95"/>
      <c r="C295" s="69" t="s">
        <v>212</v>
      </c>
      <c r="D295" s="53">
        <v>29</v>
      </c>
      <c r="E295" s="53">
        <v>27</v>
      </c>
      <c r="F295" s="53">
        <v>56</v>
      </c>
      <c r="G295" s="53">
        <v>1</v>
      </c>
      <c r="H295" s="53">
        <v>1</v>
      </c>
      <c r="I295" s="53">
        <v>2</v>
      </c>
      <c r="J295" s="53">
        <v>58</v>
      </c>
    </row>
    <row r="296" spans="1:10" s="17" customFormat="1" ht="11.25" customHeight="1" x14ac:dyDescent="0.2">
      <c r="A296" s="15"/>
      <c r="B296" s="95"/>
      <c r="C296" s="69" t="s">
        <v>213</v>
      </c>
      <c r="D296" s="53">
        <v>43</v>
      </c>
      <c r="E296" s="53">
        <v>37</v>
      </c>
      <c r="F296" s="53">
        <v>80</v>
      </c>
      <c r="G296" s="53">
        <v>3</v>
      </c>
      <c r="H296" s="53">
        <v>5</v>
      </c>
      <c r="I296" s="53">
        <v>8</v>
      </c>
      <c r="J296" s="53">
        <v>88</v>
      </c>
    </row>
    <row r="297" spans="1:10" s="17" customFormat="1" ht="11.25" customHeight="1" x14ac:dyDescent="0.2">
      <c r="A297" s="15"/>
      <c r="B297" s="95"/>
      <c r="C297" s="69" t="s">
        <v>283</v>
      </c>
      <c r="D297" s="53">
        <v>146</v>
      </c>
      <c r="E297" s="53">
        <v>165</v>
      </c>
      <c r="F297" s="53">
        <v>311</v>
      </c>
      <c r="G297" s="53">
        <v>47</v>
      </c>
      <c r="H297" s="53">
        <v>40</v>
      </c>
      <c r="I297" s="53">
        <v>87</v>
      </c>
      <c r="J297" s="53">
        <v>398</v>
      </c>
    </row>
    <row r="298" spans="1:10" s="17" customFormat="1" ht="11.25" customHeight="1" x14ac:dyDescent="0.2">
      <c r="A298" s="15"/>
      <c r="B298" s="95"/>
      <c r="C298" s="69" t="s">
        <v>214</v>
      </c>
      <c r="D298" s="53">
        <v>187</v>
      </c>
      <c r="E298" s="53">
        <v>193</v>
      </c>
      <c r="F298" s="53">
        <v>380</v>
      </c>
      <c r="G298" s="53">
        <v>11</v>
      </c>
      <c r="H298" s="53">
        <v>17</v>
      </c>
      <c r="I298" s="53">
        <v>28</v>
      </c>
      <c r="J298" s="53">
        <v>408</v>
      </c>
    </row>
    <row r="299" spans="1:10" s="17" customFormat="1" ht="11.25" customHeight="1" x14ac:dyDescent="0.2">
      <c r="A299" s="15"/>
      <c r="B299" s="95"/>
      <c r="C299" s="69" t="s">
        <v>215</v>
      </c>
      <c r="D299" s="53">
        <v>72</v>
      </c>
      <c r="E299" s="53">
        <v>80</v>
      </c>
      <c r="F299" s="53">
        <v>152</v>
      </c>
      <c r="G299" s="53">
        <v>16</v>
      </c>
      <c r="H299" s="53">
        <v>7</v>
      </c>
      <c r="I299" s="53">
        <v>23</v>
      </c>
      <c r="J299" s="53">
        <v>175</v>
      </c>
    </row>
    <row r="300" spans="1:10" s="17" customFormat="1" ht="11.25" customHeight="1" x14ac:dyDescent="0.2">
      <c r="A300" s="15"/>
      <c r="B300" s="95"/>
      <c r="C300" s="69" t="s">
        <v>216</v>
      </c>
      <c r="D300" s="53">
        <v>441</v>
      </c>
      <c r="E300" s="53">
        <v>521</v>
      </c>
      <c r="F300" s="53">
        <v>962</v>
      </c>
      <c r="G300" s="53">
        <v>271</v>
      </c>
      <c r="H300" s="53">
        <v>274</v>
      </c>
      <c r="I300" s="53">
        <v>545</v>
      </c>
      <c r="J300" s="53">
        <v>1507</v>
      </c>
    </row>
    <row r="301" spans="1:10" s="17" customFormat="1" ht="11.25" customHeight="1" x14ac:dyDescent="0.2">
      <c r="A301" s="15"/>
      <c r="B301" s="95"/>
      <c r="C301" s="69" t="s">
        <v>217</v>
      </c>
      <c r="D301" s="53">
        <v>346</v>
      </c>
      <c r="E301" s="53">
        <v>357</v>
      </c>
      <c r="F301" s="53">
        <v>703</v>
      </c>
      <c r="G301" s="53">
        <v>124</v>
      </c>
      <c r="H301" s="53">
        <v>108</v>
      </c>
      <c r="I301" s="53">
        <v>232</v>
      </c>
      <c r="J301" s="53">
        <v>935</v>
      </c>
    </row>
    <row r="302" spans="1:10" s="17" customFormat="1" ht="11.25" customHeight="1" x14ac:dyDescent="0.2">
      <c r="A302" s="15"/>
      <c r="B302" s="95"/>
      <c r="C302" s="69" t="s">
        <v>218</v>
      </c>
      <c r="D302" s="53">
        <v>109</v>
      </c>
      <c r="E302" s="53">
        <v>100</v>
      </c>
      <c r="F302" s="53">
        <v>209</v>
      </c>
      <c r="G302" s="53">
        <v>130</v>
      </c>
      <c r="H302" s="53">
        <v>30</v>
      </c>
      <c r="I302" s="53">
        <v>160</v>
      </c>
      <c r="J302" s="53">
        <v>369</v>
      </c>
    </row>
    <row r="303" spans="1:10" s="17" customFormat="1" ht="11.25" customHeight="1" x14ac:dyDescent="0.2">
      <c r="A303" s="15"/>
      <c r="B303" s="95"/>
      <c r="C303" s="69" t="s">
        <v>219</v>
      </c>
      <c r="D303" s="53">
        <v>54</v>
      </c>
      <c r="E303" s="53">
        <v>47</v>
      </c>
      <c r="F303" s="53">
        <v>101</v>
      </c>
      <c r="G303" s="53">
        <v>5</v>
      </c>
      <c r="H303" s="53">
        <v>3</v>
      </c>
      <c r="I303" s="53">
        <v>8</v>
      </c>
      <c r="J303" s="53">
        <v>109</v>
      </c>
    </row>
    <row r="304" spans="1:10" s="17" customFormat="1" ht="11.25" customHeight="1" x14ac:dyDescent="0.2">
      <c r="A304" s="15"/>
      <c r="B304" s="95"/>
      <c r="C304" s="69" t="s">
        <v>220</v>
      </c>
      <c r="D304" s="53">
        <v>148</v>
      </c>
      <c r="E304" s="53">
        <v>153</v>
      </c>
      <c r="F304" s="53">
        <v>301</v>
      </c>
      <c r="G304" s="53">
        <v>39</v>
      </c>
      <c r="H304" s="53">
        <v>28</v>
      </c>
      <c r="I304" s="53">
        <v>67</v>
      </c>
      <c r="J304" s="53">
        <v>368</v>
      </c>
    </row>
    <row r="305" spans="1:10" s="17" customFormat="1" ht="11.25" customHeight="1" x14ac:dyDescent="0.2">
      <c r="A305" s="15"/>
      <c r="B305" s="95"/>
      <c r="C305" s="69" t="s">
        <v>221</v>
      </c>
      <c r="D305" s="53">
        <v>212</v>
      </c>
      <c r="E305" s="53">
        <v>240</v>
      </c>
      <c r="F305" s="53">
        <v>452</v>
      </c>
      <c r="G305" s="53">
        <v>326</v>
      </c>
      <c r="H305" s="53">
        <v>110</v>
      </c>
      <c r="I305" s="53">
        <v>436</v>
      </c>
      <c r="J305" s="53">
        <v>888</v>
      </c>
    </row>
    <row r="306" spans="1:10" s="17" customFormat="1" ht="11.25" customHeight="1" x14ac:dyDescent="0.2">
      <c r="A306" s="15"/>
      <c r="B306" s="95"/>
      <c r="C306" s="69" t="s">
        <v>222</v>
      </c>
      <c r="D306" s="53">
        <v>155</v>
      </c>
      <c r="E306" s="53">
        <v>167</v>
      </c>
      <c r="F306" s="53">
        <v>322</v>
      </c>
      <c r="G306" s="53">
        <v>55</v>
      </c>
      <c r="H306" s="53">
        <v>38</v>
      </c>
      <c r="I306" s="53">
        <v>93</v>
      </c>
      <c r="J306" s="53">
        <v>415</v>
      </c>
    </row>
    <row r="307" spans="1:10" s="17" customFormat="1" ht="11.25" customHeight="1" x14ac:dyDescent="0.2">
      <c r="A307" s="15"/>
      <c r="B307" s="95"/>
      <c r="C307" s="69" t="s">
        <v>223</v>
      </c>
      <c r="D307" s="53">
        <v>416</v>
      </c>
      <c r="E307" s="53">
        <v>440</v>
      </c>
      <c r="F307" s="53">
        <v>856</v>
      </c>
      <c r="G307" s="53">
        <v>127</v>
      </c>
      <c r="H307" s="53">
        <v>128</v>
      </c>
      <c r="I307" s="53">
        <v>255</v>
      </c>
      <c r="J307" s="53">
        <v>1111</v>
      </c>
    </row>
    <row r="308" spans="1:10" s="17" customFormat="1" ht="11.25" customHeight="1" x14ac:dyDescent="0.2">
      <c r="A308" s="15"/>
      <c r="B308" s="95"/>
      <c r="C308" s="69" t="s">
        <v>284</v>
      </c>
      <c r="D308" s="53">
        <v>30</v>
      </c>
      <c r="E308" s="53">
        <v>30</v>
      </c>
      <c r="F308" s="53">
        <v>60</v>
      </c>
      <c r="G308" s="53">
        <v>1</v>
      </c>
      <c r="H308" s="53">
        <v>1</v>
      </c>
      <c r="I308" s="53">
        <v>2</v>
      </c>
      <c r="J308" s="53">
        <v>62</v>
      </c>
    </row>
    <row r="309" spans="1:10" s="17" customFormat="1" ht="11.25" customHeight="1" x14ac:dyDescent="0.2">
      <c r="A309" s="15"/>
      <c r="B309" s="95"/>
      <c r="C309" s="95" t="s">
        <v>224</v>
      </c>
      <c r="D309" s="109">
        <v>40</v>
      </c>
      <c r="E309" s="109">
        <v>40</v>
      </c>
      <c r="F309" s="109">
        <v>80</v>
      </c>
      <c r="G309" s="109">
        <v>0</v>
      </c>
      <c r="H309" s="109">
        <v>1</v>
      </c>
      <c r="I309" s="109">
        <v>1</v>
      </c>
      <c r="J309" s="109">
        <v>81</v>
      </c>
    </row>
    <row r="310" spans="1:10" s="17" customFormat="1" ht="11.25" customHeight="1" x14ac:dyDescent="0.2">
      <c r="A310" s="373"/>
      <c r="B310" s="373"/>
      <c r="C310" s="373"/>
      <c r="D310" s="373"/>
      <c r="E310" s="373"/>
      <c r="F310" s="373"/>
      <c r="G310" s="373"/>
      <c r="H310" s="373"/>
      <c r="I310" s="373"/>
      <c r="J310" s="373"/>
    </row>
    <row r="311" spans="1:10" s="17" customFormat="1" ht="11.25" customHeight="1" x14ac:dyDescent="0.2">
      <c r="A311" s="373"/>
      <c r="B311" s="373"/>
      <c r="C311" s="373"/>
      <c r="D311" s="373"/>
      <c r="E311" s="373"/>
      <c r="F311" s="373"/>
      <c r="G311" s="373"/>
      <c r="H311" s="373"/>
      <c r="I311" s="373"/>
      <c r="J311" s="373"/>
    </row>
    <row r="312" spans="1:10" s="17" customFormat="1" ht="11.25" customHeight="1" x14ac:dyDescent="0.2">
      <c r="A312" s="326" t="s">
        <v>285</v>
      </c>
      <c r="B312" s="326"/>
      <c r="C312" s="326"/>
      <c r="D312" s="326"/>
      <c r="E312" s="326"/>
      <c r="F312" s="326"/>
      <c r="G312" s="326"/>
      <c r="H312" s="326"/>
      <c r="I312" s="326"/>
      <c r="J312" s="326"/>
    </row>
    <row r="313" spans="1:10" s="17" customFormat="1" ht="11.25" customHeight="1" x14ac:dyDescent="0.2">
      <c r="A313" s="15"/>
      <c r="B313" s="95"/>
      <c r="C313" s="69" t="s">
        <v>226</v>
      </c>
      <c r="D313" s="19">
        <f t="shared" ref="D313:J313" si="50">SUM(D58:D84)</f>
        <v>17276</v>
      </c>
      <c r="E313" s="19">
        <f t="shared" si="50"/>
        <v>20038</v>
      </c>
      <c r="F313" s="19">
        <f t="shared" si="50"/>
        <v>37314</v>
      </c>
      <c r="G313" s="19">
        <f t="shared" si="50"/>
        <v>5142</v>
      </c>
      <c r="H313" s="19">
        <f t="shared" si="50"/>
        <v>4580</v>
      </c>
      <c r="I313" s="19">
        <f t="shared" si="50"/>
        <v>9722</v>
      </c>
      <c r="J313" s="19">
        <f t="shared" si="50"/>
        <v>47036</v>
      </c>
    </row>
    <row r="314" spans="1:10" s="17" customFormat="1" ht="11.25" customHeight="1" x14ac:dyDescent="0.2">
      <c r="A314" s="15"/>
      <c r="B314" s="95"/>
      <c r="C314" s="69" t="s">
        <v>227</v>
      </c>
      <c r="D314" s="19">
        <f t="shared" ref="D314:J314" si="51">SUM(D87:D172)</f>
        <v>43699</v>
      </c>
      <c r="E314" s="19">
        <f t="shared" si="51"/>
        <v>52865</v>
      </c>
      <c r="F314" s="19">
        <f t="shared" si="51"/>
        <v>96564</v>
      </c>
      <c r="G314" s="19">
        <f t="shared" si="51"/>
        <v>19061</v>
      </c>
      <c r="H314" s="19">
        <f t="shared" si="51"/>
        <v>16890</v>
      </c>
      <c r="I314" s="19">
        <f t="shared" si="51"/>
        <v>35951</v>
      </c>
      <c r="J314" s="19">
        <f t="shared" si="51"/>
        <v>132515</v>
      </c>
    </row>
    <row r="315" spans="1:10" s="17" customFormat="1" ht="11.25" customHeight="1" x14ac:dyDescent="0.2">
      <c r="A315" s="15"/>
      <c r="B315" s="95"/>
      <c r="C315" s="69" t="s">
        <v>228</v>
      </c>
      <c r="D315" s="19">
        <f t="shared" ref="D315:J315" si="52">SUM(D175:D214)</f>
        <v>20485</v>
      </c>
      <c r="E315" s="19">
        <f t="shared" si="52"/>
        <v>24749</v>
      </c>
      <c r="F315" s="19">
        <f t="shared" si="52"/>
        <v>45234</v>
      </c>
      <c r="G315" s="19">
        <f t="shared" si="52"/>
        <v>7320</v>
      </c>
      <c r="H315" s="19">
        <f t="shared" si="52"/>
        <v>6674</v>
      </c>
      <c r="I315" s="19">
        <f t="shared" si="52"/>
        <v>13994</v>
      </c>
      <c r="J315" s="19">
        <f t="shared" si="52"/>
        <v>59228</v>
      </c>
    </row>
    <row r="316" spans="1:10" s="17" customFormat="1" ht="11.25" customHeight="1" x14ac:dyDescent="0.2">
      <c r="A316" s="15"/>
      <c r="B316" s="95"/>
      <c r="C316" s="69" t="s">
        <v>229</v>
      </c>
      <c r="D316" s="19">
        <f t="shared" ref="D316:J316" si="53">SUM(D217:D238)</f>
        <v>2418</v>
      </c>
      <c r="E316" s="19">
        <f t="shared" si="53"/>
        <v>2713</v>
      </c>
      <c r="F316" s="19">
        <f t="shared" si="53"/>
        <v>5131</v>
      </c>
      <c r="G316" s="19">
        <f t="shared" si="53"/>
        <v>360</v>
      </c>
      <c r="H316" s="19">
        <f t="shared" si="53"/>
        <v>253</v>
      </c>
      <c r="I316" s="19">
        <f t="shared" si="53"/>
        <v>613</v>
      </c>
      <c r="J316" s="19">
        <f t="shared" si="53"/>
        <v>5744</v>
      </c>
    </row>
    <row r="317" spans="1:10" s="17" customFormat="1" ht="11.25" customHeight="1" x14ac:dyDescent="0.2">
      <c r="A317" s="15"/>
      <c r="B317" s="95"/>
      <c r="C317" s="69" t="s">
        <v>230</v>
      </c>
      <c r="D317" s="19">
        <f t="shared" ref="D317:J317" si="54">SUM(D241:D259)</f>
        <v>15409</v>
      </c>
      <c r="E317" s="19">
        <f t="shared" si="54"/>
        <v>17933</v>
      </c>
      <c r="F317" s="19">
        <f t="shared" si="54"/>
        <v>33342</v>
      </c>
      <c r="G317" s="19">
        <f t="shared" si="54"/>
        <v>6470</v>
      </c>
      <c r="H317" s="19">
        <f t="shared" si="54"/>
        <v>5663</v>
      </c>
      <c r="I317" s="19">
        <f t="shared" si="54"/>
        <v>12133</v>
      </c>
      <c r="J317" s="19">
        <f t="shared" si="54"/>
        <v>45475</v>
      </c>
    </row>
    <row r="318" spans="1:10" s="17" customFormat="1" ht="11.25" customHeight="1" x14ac:dyDescent="0.2">
      <c r="A318" s="15"/>
      <c r="B318" s="95"/>
      <c r="C318" s="69" t="s">
        <v>231</v>
      </c>
      <c r="D318" s="19">
        <f t="shared" ref="D318:J318" si="55">SUM(D262:D267)</f>
        <v>3860</v>
      </c>
      <c r="E318" s="19">
        <f t="shared" si="55"/>
        <v>4253</v>
      </c>
      <c r="F318" s="19">
        <f t="shared" si="55"/>
        <v>8113</v>
      </c>
      <c r="G318" s="19">
        <f t="shared" si="55"/>
        <v>2042</v>
      </c>
      <c r="H318" s="19">
        <f t="shared" si="55"/>
        <v>1698</v>
      </c>
      <c r="I318" s="19">
        <f t="shared" si="55"/>
        <v>3740</v>
      </c>
      <c r="J318" s="19">
        <f t="shared" si="55"/>
        <v>11853</v>
      </c>
    </row>
    <row r="319" spans="1:10" s="17" customFormat="1" ht="11.25" customHeight="1" x14ac:dyDescent="0.2">
      <c r="A319" s="15"/>
      <c r="B319" s="95"/>
      <c r="C319" s="69" t="s">
        <v>232</v>
      </c>
      <c r="D319" s="19">
        <f t="shared" ref="D319:J319" si="56">SUM(D270:D286)</f>
        <v>2523</v>
      </c>
      <c r="E319" s="19">
        <f t="shared" si="56"/>
        <v>2608</v>
      </c>
      <c r="F319" s="19">
        <f t="shared" si="56"/>
        <v>5131</v>
      </c>
      <c r="G319" s="19">
        <f t="shared" si="56"/>
        <v>237</v>
      </c>
      <c r="H319" s="19">
        <f t="shared" si="56"/>
        <v>167</v>
      </c>
      <c r="I319" s="19">
        <f t="shared" si="56"/>
        <v>404</v>
      </c>
      <c r="J319" s="19">
        <f t="shared" si="56"/>
        <v>5535</v>
      </c>
    </row>
    <row r="320" spans="1:10" s="17" customFormat="1" ht="11.25" customHeight="1" x14ac:dyDescent="0.2">
      <c r="A320" s="15"/>
      <c r="B320" s="95"/>
      <c r="C320" s="69" t="s">
        <v>233</v>
      </c>
      <c r="D320" s="19">
        <f t="shared" ref="D320:J320" si="57">SUM(D289:D309)</f>
        <v>3412</v>
      </c>
      <c r="E320" s="19">
        <f t="shared" si="57"/>
        <v>3721</v>
      </c>
      <c r="F320" s="19">
        <f t="shared" si="57"/>
        <v>7133</v>
      </c>
      <c r="G320" s="19">
        <f t="shared" si="57"/>
        <v>1642</v>
      </c>
      <c r="H320" s="19">
        <f t="shared" si="57"/>
        <v>1154</v>
      </c>
      <c r="I320" s="19">
        <f t="shared" si="57"/>
        <v>2796</v>
      </c>
      <c r="J320" s="19">
        <f t="shared" si="57"/>
        <v>9929</v>
      </c>
    </row>
    <row r="321" spans="1:10" s="17" customFormat="1" ht="11.25" customHeight="1" x14ac:dyDescent="0.2">
      <c r="A321" s="15"/>
      <c r="B321" s="95"/>
      <c r="C321" s="97" t="s">
        <v>274</v>
      </c>
      <c r="D321" s="107">
        <f t="shared" ref="D321:J321" si="58">SUM(D313:D320)</f>
        <v>109082</v>
      </c>
      <c r="E321" s="107">
        <f t="shared" si="58"/>
        <v>128880</v>
      </c>
      <c r="F321" s="107">
        <f t="shared" si="58"/>
        <v>237962</v>
      </c>
      <c r="G321" s="107">
        <f t="shared" si="58"/>
        <v>42274</v>
      </c>
      <c r="H321" s="107">
        <f t="shared" si="58"/>
        <v>37079</v>
      </c>
      <c r="I321" s="107">
        <f t="shared" si="58"/>
        <v>79353</v>
      </c>
      <c r="J321" s="107">
        <f t="shared" si="58"/>
        <v>317315</v>
      </c>
    </row>
    <row r="322" spans="1:10" s="17" customFormat="1" ht="11.25" customHeight="1" x14ac:dyDescent="0.2">
      <c r="A322" s="373"/>
      <c r="B322" s="373"/>
      <c r="C322" s="373"/>
      <c r="D322" s="373"/>
      <c r="E322" s="373"/>
      <c r="F322" s="373"/>
      <c r="G322" s="373"/>
      <c r="H322" s="373"/>
      <c r="I322" s="373"/>
      <c r="J322" s="373"/>
    </row>
    <row r="323" spans="1:10" s="17" customFormat="1" ht="11.25" customHeight="1" x14ac:dyDescent="0.2">
      <c r="A323" s="326" t="s">
        <v>369</v>
      </c>
      <c r="B323" s="326"/>
      <c r="C323" s="326"/>
      <c r="D323" s="326"/>
      <c r="E323" s="326"/>
      <c r="F323" s="326"/>
      <c r="G323" s="326"/>
      <c r="H323" s="326"/>
      <c r="I323" s="326"/>
      <c r="J323" s="326"/>
    </row>
    <row r="324" spans="1:10" s="17" customFormat="1" ht="11.25" customHeight="1" x14ac:dyDescent="0.2">
      <c r="A324" s="15"/>
      <c r="B324" s="95"/>
      <c r="C324" s="69" t="s">
        <v>230</v>
      </c>
      <c r="D324" s="19">
        <f t="shared" ref="D324:J324" si="59">D241+D242+D243+D244+D245+D246+D247+D248+D250+D253+D254+D257+D259+D263+D182+D255</f>
        <v>16058</v>
      </c>
      <c r="E324" s="19">
        <f t="shared" si="59"/>
        <v>18728</v>
      </c>
      <c r="F324" s="19">
        <f t="shared" si="59"/>
        <v>34786</v>
      </c>
      <c r="G324" s="19">
        <f t="shared" si="59"/>
        <v>6707</v>
      </c>
      <c r="H324" s="19">
        <f t="shared" si="59"/>
        <v>5880</v>
      </c>
      <c r="I324" s="19">
        <f t="shared" si="59"/>
        <v>12587</v>
      </c>
      <c r="J324" s="19">
        <f t="shared" si="59"/>
        <v>47373</v>
      </c>
    </row>
    <row r="325" spans="1:10" s="17" customFormat="1" ht="11.25" customHeight="1" x14ac:dyDescent="0.2">
      <c r="A325" s="15"/>
      <c r="B325" s="95"/>
      <c r="C325" s="69" t="s">
        <v>234</v>
      </c>
      <c r="D325" s="19">
        <f t="shared" ref="D325:J325" si="60">D58+D59+D60+D64+D66+D67+D68+D69+D70+D71+D74+D75+D77+D78+D79+D80+D81+D82+D83+D84+D104</f>
        <v>16818</v>
      </c>
      <c r="E325" s="19">
        <f t="shared" si="60"/>
        <v>19568</v>
      </c>
      <c r="F325" s="19">
        <f t="shared" si="60"/>
        <v>36386</v>
      </c>
      <c r="G325" s="19">
        <f t="shared" si="60"/>
        <v>5103</v>
      </c>
      <c r="H325" s="19">
        <f t="shared" si="60"/>
        <v>4575</v>
      </c>
      <c r="I325" s="19">
        <f t="shared" si="60"/>
        <v>9678</v>
      </c>
      <c r="J325" s="19">
        <f t="shared" si="60"/>
        <v>46064</v>
      </c>
    </row>
    <row r="326" spans="1:10" s="17" customFormat="1" ht="11.25" customHeight="1" x14ac:dyDescent="0.2">
      <c r="A326" s="15"/>
      <c r="B326" s="95"/>
      <c r="C326" s="69" t="s">
        <v>228</v>
      </c>
      <c r="D326" s="19">
        <f t="shared" ref="D326:J326" si="61">D175+D178+D181+D184+D188+D194+D195+D198+D200+D202+D205+D209+D210+D212+D217+D218+D230+D232+D233+D235+D187+D191+D193+D196</f>
        <v>18979</v>
      </c>
      <c r="E326" s="19">
        <f t="shared" si="61"/>
        <v>23064</v>
      </c>
      <c r="F326" s="19">
        <f t="shared" si="61"/>
        <v>42043</v>
      </c>
      <c r="G326" s="19">
        <f t="shared" si="61"/>
        <v>6951</v>
      </c>
      <c r="H326" s="19">
        <f t="shared" si="61"/>
        <v>6371</v>
      </c>
      <c r="I326" s="19">
        <f t="shared" si="61"/>
        <v>13322</v>
      </c>
      <c r="J326" s="19">
        <f t="shared" si="61"/>
        <v>55365</v>
      </c>
    </row>
    <row r="327" spans="1:10" s="17" customFormat="1" ht="11.25" customHeight="1" x14ac:dyDescent="0.2">
      <c r="A327" s="15"/>
      <c r="B327" s="95"/>
      <c r="C327" s="69" t="s">
        <v>227</v>
      </c>
      <c r="D327" s="19">
        <f t="shared" ref="D327:J327" si="62">+D87+D88+D89+D91+D93+D94+D95+D99+D97+D102+D101+D106+D105+D110+D107+D112+D109+D113+D111+D117+D114+D120+D118+D121+D122+D123+D124+D126+D127+D128+D129+D130+D131+D132+D134+D133+D135+D136+D138+D137+D140+D139+D144+D142+D147+D146+D149+D148+D150+D151+D152+D153+D154+D155+D156+D157+D159+D160+D163+D162+D164+D165+D167+D168+D171+D170+D172</f>
        <v>40274</v>
      </c>
      <c r="E327" s="19">
        <f t="shared" si="62"/>
        <v>49140</v>
      </c>
      <c r="F327" s="19">
        <f t="shared" si="62"/>
        <v>89414</v>
      </c>
      <c r="G327" s="19">
        <f t="shared" si="62"/>
        <v>18498</v>
      </c>
      <c r="H327" s="19">
        <f t="shared" si="62"/>
        <v>16460</v>
      </c>
      <c r="I327" s="19">
        <f t="shared" si="62"/>
        <v>34958</v>
      </c>
      <c r="J327" s="19">
        <f t="shared" si="62"/>
        <v>124372</v>
      </c>
    </row>
    <row r="328" spans="1:10" s="17" customFormat="1" ht="11.25" customHeight="1" x14ac:dyDescent="0.2">
      <c r="A328" s="15"/>
      <c r="B328" s="95"/>
      <c r="C328" s="97" t="s">
        <v>286</v>
      </c>
      <c r="D328" s="107">
        <f t="shared" ref="D328:J328" si="63">SUM(D324:D327)</f>
        <v>92129</v>
      </c>
      <c r="E328" s="107">
        <f t="shared" si="63"/>
        <v>110500</v>
      </c>
      <c r="F328" s="107">
        <f t="shared" si="63"/>
        <v>202629</v>
      </c>
      <c r="G328" s="107">
        <f t="shared" si="63"/>
        <v>37259</v>
      </c>
      <c r="H328" s="107">
        <f t="shared" si="63"/>
        <v>33286</v>
      </c>
      <c r="I328" s="107">
        <f t="shared" si="63"/>
        <v>70545</v>
      </c>
      <c r="J328" s="107">
        <f t="shared" si="63"/>
        <v>273174</v>
      </c>
    </row>
    <row r="329" spans="1:10" s="31" customFormat="1" ht="5.25" customHeight="1" x14ac:dyDescent="0.15">
      <c r="A329" s="304"/>
      <c r="B329" s="304"/>
      <c r="C329" s="304"/>
      <c r="D329" s="304"/>
      <c r="E329" s="304"/>
      <c r="F329" s="304"/>
      <c r="G329" s="304"/>
      <c r="H329" s="304"/>
      <c r="I329" s="304"/>
      <c r="J329" s="304"/>
    </row>
    <row r="330" spans="1:10" s="33" customFormat="1" ht="12" customHeight="1" x14ac:dyDescent="0.2">
      <c r="A330" s="294" t="s">
        <v>334</v>
      </c>
      <c r="B330" s="294"/>
      <c r="C330" s="294"/>
      <c r="D330" s="294"/>
      <c r="E330" s="294"/>
      <c r="F330" s="294"/>
      <c r="G330" s="294"/>
      <c r="H330" s="294"/>
      <c r="I330" s="294"/>
      <c r="J330" s="294"/>
    </row>
    <row r="331" spans="1:10" s="33" customFormat="1" ht="12" customHeight="1" x14ac:dyDescent="0.2">
      <c r="A331" s="294" t="s">
        <v>368</v>
      </c>
      <c r="B331" s="294"/>
      <c r="C331" s="294"/>
      <c r="D331" s="294"/>
      <c r="E331" s="294"/>
      <c r="F331" s="294"/>
      <c r="G331" s="294"/>
      <c r="H331" s="294"/>
      <c r="I331" s="294"/>
      <c r="J331" s="272"/>
    </row>
    <row r="332" spans="1:10" s="31" customFormat="1" ht="5.25" customHeight="1" x14ac:dyDescent="0.2">
      <c r="A332" s="293"/>
      <c r="B332" s="293"/>
      <c r="C332" s="293"/>
      <c r="D332" s="293"/>
      <c r="E332" s="293"/>
      <c r="F332" s="293"/>
      <c r="G332" s="293"/>
      <c r="H332" s="293"/>
      <c r="I332" s="293"/>
      <c r="J332" s="293"/>
    </row>
    <row r="333" spans="1:10" s="33" customFormat="1" ht="11.25" x14ac:dyDescent="0.2">
      <c r="A333" s="294" t="s">
        <v>236</v>
      </c>
      <c r="B333" s="294"/>
      <c r="C333" s="294"/>
      <c r="D333" s="294"/>
      <c r="E333" s="294"/>
      <c r="F333" s="294"/>
      <c r="G333" s="294"/>
      <c r="H333" s="294"/>
      <c r="I333" s="294"/>
      <c r="J333" s="294"/>
    </row>
    <row r="334" spans="1:10" s="98" customFormat="1" ht="5.25" customHeight="1" x14ac:dyDescent="0.2">
      <c r="A334" s="367"/>
      <c r="B334" s="367"/>
      <c r="C334" s="367"/>
      <c r="D334" s="367"/>
      <c r="E334" s="367"/>
      <c r="F334" s="367"/>
      <c r="G334" s="367"/>
      <c r="H334" s="367"/>
      <c r="I334" s="367"/>
      <c r="J334" s="367"/>
    </row>
    <row r="335" spans="1:10" s="99" customFormat="1" ht="11.25" customHeight="1" x14ac:dyDescent="0.2">
      <c r="A335" s="367" t="s">
        <v>335</v>
      </c>
      <c r="B335" s="367"/>
      <c r="C335" s="367"/>
      <c r="D335" s="367"/>
      <c r="E335" s="367"/>
      <c r="F335" s="367"/>
      <c r="G335" s="367"/>
      <c r="H335" s="367"/>
      <c r="I335" s="367"/>
      <c r="J335" s="367"/>
    </row>
    <row r="336" spans="1:10" s="99" customFormat="1" ht="11.25" customHeight="1" x14ac:dyDescent="0.2">
      <c r="A336" s="367" t="s">
        <v>336</v>
      </c>
      <c r="B336" s="367"/>
      <c r="C336" s="367"/>
      <c r="D336" s="367"/>
      <c r="E336" s="367"/>
      <c r="F336" s="367"/>
      <c r="G336" s="367"/>
      <c r="H336" s="367"/>
      <c r="I336" s="367"/>
      <c r="J336" s="367"/>
    </row>
    <row r="337" spans="1:10" x14ac:dyDescent="0.2">
      <c r="A337" s="15"/>
      <c r="B337" s="17"/>
      <c r="C337" s="17"/>
      <c r="D337" s="17"/>
      <c r="E337" s="17"/>
      <c r="F337" s="17"/>
      <c r="G337" s="17"/>
      <c r="H337" s="17"/>
      <c r="I337" s="17"/>
      <c r="J337" s="17"/>
    </row>
  </sheetData>
  <mergeCells count="66">
    <mergeCell ref="A336:J336"/>
    <mergeCell ref="A332:J332"/>
    <mergeCell ref="A333:J333"/>
    <mergeCell ref="A334:J334"/>
    <mergeCell ref="A335:J335"/>
    <mergeCell ref="A216:C216"/>
    <mergeCell ref="A239:J239"/>
    <mergeCell ref="A240:C240"/>
    <mergeCell ref="A260:J260"/>
    <mergeCell ref="A330:J330"/>
    <mergeCell ref="A261:C261"/>
    <mergeCell ref="A268:J268"/>
    <mergeCell ref="A269:C269"/>
    <mergeCell ref="A287:J287"/>
    <mergeCell ref="A288:C288"/>
    <mergeCell ref="A323:J323"/>
    <mergeCell ref="A310:J310"/>
    <mergeCell ref="A311:J311"/>
    <mergeCell ref="A312:J312"/>
    <mergeCell ref="A322:J322"/>
    <mergeCell ref="A329:J329"/>
    <mergeCell ref="B46:C46"/>
    <mergeCell ref="A215:J215"/>
    <mergeCell ref="A51:C51"/>
    <mergeCell ref="B52:C52"/>
    <mergeCell ref="B53:C53"/>
    <mergeCell ref="B54:C54"/>
    <mergeCell ref="A55:J55"/>
    <mergeCell ref="A56:C56"/>
    <mergeCell ref="A57:C57"/>
    <mergeCell ref="A85:J85"/>
    <mergeCell ref="A86:C86"/>
    <mergeCell ref="A173:J173"/>
    <mergeCell ref="A174:C174"/>
    <mergeCell ref="A1:J1"/>
    <mergeCell ref="D5:F5"/>
    <mergeCell ref="G5:I5"/>
    <mergeCell ref="B27:C27"/>
    <mergeCell ref="A7:J7"/>
    <mergeCell ref="A8:J8"/>
    <mergeCell ref="A10:C10"/>
    <mergeCell ref="B11:C11"/>
    <mergeCell ref="B15:C15"/>
    <mergeCell ref="B19:C19"/>
    <mergeCell ref="A20:J20"/>
    <mergeCell ref="A21:C21"/>
    <mergeCell ref="B22:C22"/>
    <mergeCell ref="B23:C23"/>
    <mergeCell ref="B24:C24"/>
    <mergeCell ref="D6:F6"/>
    <mergeCell ref="G6:I6"/>
    <mergeCell ref="A2:J2"/>
    <mergeCell ref="A3:J3"/>
    <mergeCell ref="A4:J4"/>
    <mergeCell ref="A331:J331"/>
    <mergeCell ref="A50:J50"/>
    <mergeCell ref="B30:C30"/>
    <mergeCell ref="B31:C31"/>
    <mergeCell ref="A35:J35"/>
    <mergeCell ref="A36:C36"/>
    <mergeCell ref="B37:C37"/>
    <mergeCell ref="B38:C38"/>
    <mergeCell ref="A39:J39"/>
    <mergeCell ref="A40:C40"/>
    <mergeCell ref="B41:C41"/>
    <mergeCell ref="B42:C42"/>
  </mergeCells>
  <phoneticPr fontId="0" type="noConversion"/>
  <pageMargins left="0" right="0" top="0" bottom="0" header="0" footer="0"/>
  <pageSetup paperSize="9" scale="9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zoomScaleNormal="100" workbookViewId="0">
      <pane ySplit="9" topLeftCell="A10" activePane="bottomLeft" state="frozen"/>
      <selection pane="bottomLeft" activeCell="A10" sqref="A10"/>
    </sheetView>
  </sheetViews>
  <sheetFormatPr defaultColWidth="9.140625" defaultRowHeight="12" customHeight="1" x14ac:dyDescent="0.2"/>
  <cols>
    <col min="1" max="1" width="1.7109375" style="104" customWidth="1"/>
    <col min="2" max="2" width="28.140625" style="104" customWidth="1"/>
    <col min="3" max="3" width="8.42578125" style="220" customWidth="1"/>
    <col min="4" max="9" width="8.42578125" style="104" customWidth="1"/>
    <col min="10" max="16384" width="9.140625" style="104"/>
  </cols>
  <sheetData>
    <row r="1" spans="1:9" s="162" customFormat="1" ht="12.75" customHeight="1" x14ac:dyDescent="0.2">
      <c r="A1" s="253"/>
      <c r="B1" s="253"/>
      <c r="C1" s="253"/>
      <c r="D1" s="253"/>
      <c r="E1" s="253"/>
      <c r="F1" s="253"/>
      <c r="G1" s="253"/>
      <c r="H1" s="253"/>
      <c r="I1" s="253"/>
    </row>
    <row r="2" spans="1:9" s="203" customFormat="1" ht="12" customHeight="1" x14ac:dyDescent="0.2">
      <c r="A2" s="254" t="s">
        <v>398</v>
      </c>
      <c r="B2" s="254"/>
      <c r="C2" s="254"/>
      <c r="D2" s="254"/>
      <c r="E2" s="254"/>
      <c r="F2" s="254"/>
      <c r="G2" s="254"/>
      <c r="H2" s="254"/>
      <c r="I2" s="254"/>
    </row>
    <row r="3" spans="1:9" s="163" customFormat="1" ht="12.7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</row>
    <row r="4" spans="1:9" s="163" customFormat="1" ht="12.75" customHeight="1" x14ac:dyDescent="0.25">
      <c r="A4" s="256"/>
      <c r="B4" s="256"/>
      <c r="C4" s="256"/>
      <c r="D4" s="256"/>
      <c r="E4" s="256"/>
      <c r="F4" s="256"/>
      <c r="G4" s="256"/>
      <c r="H4" s="256"/>
      <c r="I4" s="256"/>
    </row>
    <row r="5" spans="1:9" s="211" customFormat="1" ht="12" customHeight="1" x14ac:dyDescent="0.2">
      <c r="A5" s="257"/>
      <c r="B5" s="258"/>
      <c r="C5" s="210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211" customFormat="1" ht="12" customHeight="1" x14ac:dyDescent="0.2">
      <c r="A6" s="248"/>
      <c r="B6" s="249"/>
      <c r="C6" s="212"/>
      <c r="D6" s="250"/>
      <c r="E6" s="251"/>
      <c r="F6" s="249"/>
      <c r="G6" s="250"/>
      <c r="H6" s="251"/>
      <c r="I6" s="251"/>
    </row>
    <row r="7" spans="1:9" s="211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66" customFormat="1" ht="12" customHeight="1" x14ac:dyDescent="0.2">
      <c r="A8" s="164"/>
      <c r="B8" s="164"/>
      <c r="C8" s="165"/>
      <c r="D8" s="165" t="s">
        <v>1</v>
      </c>
      <c r="E8" s="165" t="s">
        <v>4</v>
      </c>
      <c r="F8" s="165" t="s">
        <v>5</v>
      </c>
      <c r="G8" s="165" t="s">
        <v>1</v>
      </c>
      <c r="H8" s="165" t="s">
        <v>4</v>
      </c>
      <c r="I8" s="165" t="s">
        <v>5</v>
      </c>
    </row>
    <row r="9" spans="1:9" s="216" customFormat="1" ht="12" customHeight="1" x14ac:dyDescent="0.2">
      <c r="A9" s="252" t="s">
        <v>6</v>
      </c>
      <c r="B9" s="252"/>
      <c r="C9" s="40">
        <v>354023</v>
      </c>
      <c r="D9" s="40">
        <v>254597</v>
      </c>
      <c r="E9" s="40">
        <v>120787</v>
      </c>
      <c r="F9" s="40">
        <v>133810</v>
      </c>
      <c r="G9" s="40">
        <v>99426</v>
      </c>
      <c r="H9" s="40">
        <v>51550</v>
      </c>
      <c r="I9" s="40">
        <v>47876</v>
      </c>
    </row>
    <row r="10" spans="1:9" s="216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217" customFormat="1" ht="12" customHeight="1" x14ac:dyDescent="0.2">
      <c r="A11" s="243" t="s">
        <v>7</v>
      </c>
      <c r="B11" s="243"/>
      <c r="C11" s="16">
        <v>24576</v>
      </c>
      <c r="D11" s="16">
        <v>18598</v>
      </c>
      <c r="E11" s="16">
        <v>9222</v>
      </c>
      <c r="F11" s="16">
        <v>9376</v>
      </c>
      <c r="G11" s="16">
        <v>5978</v>
      </c>
      <c r="H11" s="16">
        <v>3244</v>
      </c>
      <c r="I11" s="16">
        <v>2734</v>
      </c>
    </row>
    <row r="12" spans="1:9" s="123" customFormat="1" ht="12" customHeight="1" x14ac:dyDescent="0.2">
      <c r="A12" s="240" t="s">
        <v>8</v>
      </c>
      <c r="B12" s="240"/>
      <c r="C12" s="19">
        <v>8649</v>
      </c>
      <c r="D12" s="19">
        <v>6479</v>
      </c>
      <c r="E12" s="19">
        <v>3220</v>
      </c>
      <c r="F12" s="19">
        <v>3259</v>
      </c>
      <c r="G12" s="19">
        <v>2170</v>
      </c>
      <c r="H12" s="19">
        <v>1184</v>
      </c>
      <c r="I12" s="19">
        <v>986</v>
      </c>
    </row>
    <row r="13" spans="1:9" s="123" customFormat="1" ht="12" customHeight="1" x14ac:dyDescent="0.2">
      <c r="A13" s="20"/>
      <c r="B13" s="21" t="s">
        <v>9</v>
      </c>
      <c r="C13" s="19">
        <v>3035</v>
      </c>
      <c r="D13" s="19">
        <v>2361</v>
      </c>
      <c r="E13" s="19">
        <v>1170</v>
      </c>
      <c r="F13" s="19">
        <v>1191</v>
      </c>
      <c r="G13" s="19">
        <v>674</v>
      </c>
      <c r="H13" s="19">
        <v>391</v>
      </c>
      <c r="I13" s="19">
        <v>283</v>
      </c>
    </row>
    <row r="14" spans="1:9" s="123" customFormat="1" ht="12" customHeight="1" x14ac:dyDescent="0.2">
      <c r="A14" s="20"/>
      <c r="B14" s="21" t="s">
        <v>10</v>
      </c>
      <c r="C14" s="19">
        <v>2782</v>
      </c>
      <c r="D14" s="19">
        <v>2200</v>
      </c>
      <c r="E14" s="19">
        <v>1102</v>
      </c>
      <c r="F14" s="19">
        <v>1098</v>
      </c>
      <c r="G14" s="19">
        <v>582</v>
      </c>
      <c r="H14" s="19">
        <v>280</v>
      </c>
      <c r="I14" s="19">
        <v>302</v>
      </c>
    </row>
    <row r="15" spans="1:9" s="123" customFormat="1" ht="12" customHeight="1" x14ac:dyDescent="0.2">
      <c r="A15" s="20"/>
      <c r="B15" s="22" t="s">
        <v>11</v>
      </c>
      <c r="C15" s="19">
        <v>2832</v>
      </c>
      <c r="D15" s="19">
        <v>1918</v>
      </c>
      <c r="E15" s="19">
        <v>948</v>
      </c>
      <c r="F15" s="19">
        <v>970</v>
      </c>
      <c r="G15" s="19">
        <v>914</v>
      </c>
      <c r="H15" s="19">
        <v>513</v>
      </c>
      <c r="I15" s="19">
        <v>401</v>
      </c>
    </row>
    <row r="16" spans="1:9" s="123" customFormat="1" ht="12" customHeight="1" x14ac:dyDescent="0.2">
      <c r="A16" s="240" t="s">
        <v>12</v>
      </c>
      <c r="B16" s="240"/>
      <c r="C16" s="19">
        <v>5629</v>
      </c>
      <c r="D16" s="19">
        <v>5096</v>
      </c>
      <c r="E16" s="19">
        <v>2529</v>
      </c>
      <c r="F16" s="19">
        <v>2567</v>
      </c>
      <c r="G16" s="19">
        <v>533</v>
      </c>
      <c r="H16" s="19">
        <v>300</v>
      </c>
      <c r="I16" s="19">
        <v>233</v>
      </c>
    </row>
    <row r="17" spans="1:9" s="123" customFormat="1" ht="12" customHeight="1" x14ac:dyDescent="0.2">
      <c r="A17" s="20"/>
      <c r="B17" s="21" t="s">
        <v>13</v>
      </c>
      <c r="C17" s="19">
        <v>1745</v>
      </c>
      <c r="D17" s="19">
        <v>1633</v>
      </c>
      <c r="E17" s="19">
        <v>812</v>
      </c>
      <c r="F17" s="19">
        <v>821</v>
      </c>
      <c r="G17" s="19">
        <v>112</v>
      </c>
      <c r="H17" s="19">
        <v>67</v>
      </c>
      <c r="I17" s="19">
        <v>45</v>
      </c>
    </row>
    <row r="18" spans="1:9" s="123" customFormat="1" ht="12" customHeight="1" x14ac:dyDescent="0.2">
      <c r="A18" s="20"/>
      <c r="B18" s="21" t="s">
        <v>14</v>
      </c>
      <c r="C18" s="19">
        <v>1831</v>
      </c>
      <c r="D18" s="19">
        <v>1609</v>
      </c>
      <c r="E18" s="19">
        <v>782</v>
      </c>
      <c r="F18" s="19">
        <v>827</v>
      </c>
      <c r="G18" s="19">
        <v>222</v>
      </c>
      <c r="H18" s="19">
        <v>127</v>
      </c>
      <c r="I18" s="19">
        <v>95</v>
      </c>
    </row>
    <row r="19" spans="1:9" s="123" customFormat="1" ht="12" customHeight="1" x14ac:dyDescent="0.2">
      <c r="A19" s="23"/>
      <c r="B19" s="21" t="s">
        <v>15</v>
      </c>
      <c r="C19" s="19">
        <v>2053</v>
      </c>
      <c r="D19" s="19">
        <v>1854</v>
      </c>
      <c r="E19" s="19">
        <v>935</v>
      </c>
      <c r="F19" s="19">
        <v>919</v>
      </c>
      <c r="G19" s="19">
        <v>199</v>
      </c>
      <c r="H19" s="19">
        <v>106</v>
      </c>
      <c r="I19" s="19">
        <v>93</v>
      </c>
    </row>
    <row r="20" spans="1:9" s="123" customFormat="1" ht="12" customHeight="1" x14ac:dyDescent="0.2">
      <c r="A20" s="242" t="s">
        <v>16</v>
      </c>
      <c r="B20" s="242"/>
      <c r="C20" s="25">
        <v>10298</v>
      </c>
      <c r="D20" s="25">
        <v>7023</v>
      </c>
      <c r="E20" s="25">
        <v>3473</v>
      </c>
      <c r="F20" s="25">
        <v>3550</v>
      </c>
      <c r="G20" s="25">
        <v>3275</v>
      </c>
      <c r="H20" s="25">
        <v>1760</v>
      </c>
      <c r="I20" s="25">
        <v>1515</v>
      </c>
    </row>
    <row r="21" spans="1:9" s="123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217" customFormat="1" ht="12" customHeight="1" x14ac:dyDescent="0.2">
      <c r="A22" s="243" t="s">
        <v>345</v>
      </c>
      <c r="B22" s="243"/>
      <c r="C22" s="16">
        <v>70325</v>
      </c>
      <c r="D22" s="16">
        <v>53452</v>
      </c>
      <c r="E22" s="16">
        <v>25148</v>
      </c>
      <c r="F22" s="16">
        <v>28304</v>
      </c>
      <c r="G22" s="16">
        <v>16873</v>
      </c>
      <c r="H22" s="16">
        <v>8698</v>
      </c>
      <c r="I22" s="16">
        <v>8175</v>
      </c>
    </row>
    <row r="23" spans="1:9" s="123" customFormat="1" ht="12" customHeight="1" x14ac:dyDescent="0.2">
      <c r="A23" s="240" t="s">
        <v>18</v>
      </c>
      <c r="B23" s="240"/>
      <c r="C23" s="19">
        <v>41694</v>
      </c>
      <c r="D23" s="19">
        <v>29621</v>
      </c>
      <c r="E23" s="19">
        <v>13575</v>
      </c>
      <c r="F23" s="19">
        <v>16046</v>
      </c>
      <c r="G23" s="19">
        <v>12073</v>
      </c>
      <c r="H23" s="19">
        <v>6149</v>
      </c>
      <c r="I23" s="19">
        <v>5924</v>
      </c>
    </row>
    <row r="24" spans="1:9" s="123" customFormat="1" ht="12" customHeight="1" x14ac:dyDescent="0.2">
      <c r="A24" s="240" t="s">
        <v>19</v>
      </c>
      <c r="B24" s="240"/>
      <c r="C24" s="19">
        <v>5076</v>
      </c>
      <c r="D24" s="19">
        <v>3938</v>
      </c>
      <c r="E24" s="19">
        <v>1926</v>
      </c>
      <c r="F24" s="19">
        <v>2012</v>
      </c>
      <c r="G24" s="19">
        <v>1138</v>
      </c>
      <c r="H24" s="19">
        <v>634</v>
      </c>
      <c r="I24" s="19">
        <v>504</v>
      </c>
    </row>
    <row r="25" spans="1:9" s="123" customFormat="1" ht="12" customHeight="1" x14ac:dyDescent="0.2">
      <c r="A25" s="240" t="s">
        <v>20</v>
      </c>
      <c r="B25" s="240"/>
      <c r="C25" s="19">
        <v>13130</v>
      </c>
      <c r="D25" s="19">
        <v>10595</v>
      </c>
      <c r="E25" s="19">
        <v>5118</v>
      </c>
      <c r="F25" s="19">
        <v>5477</v>
      </c>
      <c r="G25" s="19">
        <v>2535</v>
      </c>
      <c r="H25" s="19">
        <v>1320</v>
      </c>
      <c r="I25" s="19">
        <v>1215</v>
      </c>
    </row>
    <row r="26" spans="1:9" s="123" customFormat="1" ht="12" customHeight="1" x14ac:dyDescent="0.2">
      <c r="A26" s="26"/>
      <c r="B26" s="21" t="s">
        <v>21</v>
      </c>
      <c r="C26" s="19">
        <v>1002</v>
      </c>
      <c r="D26" s="19">
        <v>922</v>
      </c>
      <c r="E26" s="19">
        <v>447</v>
      </c>
      <c r="F26" s="19">
        <v>475</v>
      </c>
      <c r="G26" s="19">
        <v>80</v>
      </c>
      <c r="H26" s="19">
        <v>42</v>
      </c>
      <c r="I26" s="19">
        <v>38</v>
      </c>
    </row>
    <row r="27" spans="1:9" s="123" customFormat="1" ht="12" customHeight="1" x14ac:dyDescent="0.2">
      <c r="A27" s="23"/>
      <c r="B27" s="21" t="s">
        <v>22</v>
      </c>
      <c r="C27" s="19">
        <v>12128</v>
      </c>
      <c r="D27" s="19">
        <v>9673</v>
      </c>
      <c r="E27" s="19">
        <v>4671</v>
      </c>
      <c r="F27" s="19">
        <v>5002</v>
      </c>
      <c r="G27" s="19">
        <v>2455</v>
      </c>
      <c r="H27" s="19">
        <v>1278</v>
      </c>
      <c r="I27" s="19">
        <v>1177</v>
      </c>
    </row>
    <row r="28" spans="1:9" s="123" customFormat="1" ht="12" customHeight="1" x14ac:dyDescent="0.2">
      <c r="A28" s="240" t="s">
        <v>23</v>
      </c>
      <c r="B28" s="240"/>
      <c r="C28" s="19">
        <v>3796</v>
      </c>
      <c r="D28" s="19">
        <v>3382</v>
      </c>
      <c r="E28" s="19">
        <v>1615</v>
      </c>
      <c r="F28" s="19">
        <v>1767</v>
      </c>
      <c r="G28" s="19">
        <v>414</v>
      </c>
      <c r="H28" s="19">
        <v>219</v>
      </c>
      <c r="I28" s="19">
        <v>195</v>
      </c>
    </row>
    <row r="29" spans="1:9" s="123" customFormat="1" ht="12" customHeight="1" x14ac:dyDescent="0.2">
      <c r="A29" s="26"/>
      <c r="B29" s="21" t="s">
        <v>24</v>
      </c>
      <c r="C29" s="19">
        <v>1102</v>
      </c>
      <c r="D29" s="19">
        <v>1003</v>
      </c>
      <c r="E29" s="19">
        <v>505</v>
      </c>
      <c r="F29" s="19">
        <v>498</v>
      </c>
      <c r="G29" s="19">
        <v>99</v>
      </c>
      <c r="H29" s="19">
        <v>57</v>
      </c>
      <c r="I29" s="19">
        <v>42</v>
      </c>
    </row>
    <row r="30" spans="1:9" s="123" customFormat="1" ht="12" customHeight="1" x14ac:dyDescent="0.2">
      <c r="A30" s="23"/>
      <c r="B30" s="21" t="s">
        <v>25</v>
      </c>
      <c r="C30" s="19">
        <v>2694</v>
      </c>
      <c r="D30" s="19">
        <v>2379</v>
      </c>
      <c r="E30" s="19">
        <v>1110</v>
      </c>
      <c r="F30" s="19">
        <v>1269</v>
      </c>
      <c r="G30" s="19">
        <v>315</v>
      </c>
      <c r="H30" s="19">
        <v>162</v>
      </c>
      <c r="I30" s="19">
        <v>153</v>
      </c>
    </row>
    <row r="31" spans="1:9" s="123" customFormat="1" ht="12" customHeight="1" x14ac:dyDescent="0.2">
      <c r="A31" s="240" t="s">
        <v>26</v>
      </c>
      <c r="B31" s="240"/>
      <c r="C31" s="19">
        <v>675</v>
      </c>
      <c r="D31" s="19">
        <v>617</v>
      </c>
      <c r="E31" s="19">
        <v>310</v>
      </c>
      <c r="F31" s="19">
        <v>307</v>
      </c>
      <c r="G31" s="19">
        <v>58</v>
      </c>
      <c r="H31" s="19">
        <v>26</v>
      </c>
      <c r="I31" s="19">
        <v>32</v>
      </c>
    </row>
    <row r="32" spans="1:9" s="123" customFormat="1" ht="12" customHeight="1" x14ac:dyDescent="0.2">
      <c r="A32" s="240" t="s">
        <v>346</v>
      </c>
      <c r="B32" s="240"/>
      <c r="C32" s="19">
        <v>5954</v>
      </c>
      <c r="D32" s="19">
        <v>5299</v>
      </c>
      <c r="E32" s="19">
        <v>2604</v>
      </c>
      <c r="F32" s="19">
        <v>2695</v>
      </c>
      <c r="G32" s="19">
        <v>655</v>
      </c>
      <c r="H32" s="19">
        <v>350</v>
      </c>
      <c r="I32" s="19">
        <v>305</v>
      </c>
    </row>
    <row r="33" spans="1:9" s="123" customFormat="1" ht="12" customHeight="1" x14ac:dyDescent="0.2">
      <c r="A33" s="26"/>
      <c r="B33" s="21" t="s">
        <v>28</v>
      </c>
      <c r="C33" s="19">
        <v>489</v>
      </c>
      <c r="D33" s="19">
        <v>445</v>
      </c>
      <c r="E33" s="19">
        <v>228</v>
      </c>
      <c r="F33" s="19">
        <v>217</v>
      </c>
      <c r="G33" s="19">
        <v>44</v>
      </c>
      <c r="H33" s="19">
        <v>23</v>
      </c>
      <c r="I33" s="19">
        <v>21</v>
      </c>
    </row>
    <row r="34" spans="1:9" s="123" customFormat="1" ht="12" customHeight="1" x14ac:dyDescent="0.2">
      <c r="A34" s="20"/>
      <c r="B34" s="21" t="s">
        <v>29</v>
      </c>
      <c r="C34" s="19">
        <v>180</v>
      </c>
      <c r="D34" s="19">
        <v>161</v>
      </c>
      <c r="E34" s="19">
        <v>100</v>
      </c>
      <c r="F34" s="19">
        <v>61</v>
      </c>
      <c r="G34" s="19">
        <v>19</v>
      </c>
      <c r="H34" s="19">
        <v>10</v>
      </c>
      <c r="I34" s="19">
        <v>9</v>
      </c>
    </row>
    <row r="35" spans="1:9" s="123" customFormat="1" ht="12" customHeight="1" x14ac:dyDescent="0.2">
      <c r="A35" s="20"/>
      <c r="B35" s="27" t="s">
        <v>347</v>
      </c>
      <c r="C35" s="25">
        <v>5285</v>
      </c>
      <c r="D35" s="25">
        <v>4693</v>
      </c>
      <c r="E35" s="25">
        <v>2276</v>
      </c>
      <c r="F35" s="25">
        <v>2417</v>
      </c>
      <c r="G35" s="25">
        <v>592</v>
      </c>
      <c r="H35" s="25">
        <v>317</v>
      </c>
      <c r="I35" s="25">
        <v>275</v>
      </c>
    </row>
    <row r="36" spans="1:9" s="123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217" customFormat="1" ht="12" customHeight="1" x14ac:dyDescent="0.2">
      <c r="A37" s="243" t="s">
        <v>31</v>
      </c>
      <c r="B37" s="243"/>
      <c r="C37" s="16">
        <v>56617</v>
      </c>
      <c r="D37" s="16">
        <v>41495</v>
      </c>
      <c r="E37" s="16">
        <v>19749</v>
      </c>
      <c r="F37" s="16">
        <v>21746</v>
      </c>
      <c r="G37" s="16">
        <v>15122</v>
      </c>
      <c r="H37" s="16">
        <v>7860</v>
      </c>
      <c r="I37" s="16">
        <v>7262</v>
      </c>
    </row>
    <row r="38" spans="1:9" s="123" customFormat="1" ht="12" customHeight="1" x14ac:dyDescent="0.2">
      <c r="A38" s="240" t="s">
        <v>32</v>
      </c>
      <c r="B38" s="240"/>
      <c r="C38" s="19">
        <v>50965</v>
      </c>
      <c r="D38" s="19">
        <v>37804</v>
      </c>
      <c r="E38" s="19">
        <v>17913</v>
      </c>
      <c r="F38" s="19">
        <v>19891</v>
      </c>
      <c r="G38" s="19">
        <v>13161</v>
      </c>
      <c r="H38" s="19">
        <v>6809</v>
      </c>
      <c r="I38" s="19">
        <v>6352</v>
      </c>
    </row>
    <row r="39" spans="1:9" s="123" customFormat="1" ht="12" customHeight="1" x14ac:dyDescent="0.2">
      <c r="A39" s="242" t="s">
        <v>33</v>
      </c>
      <c r="B39" s="242"/>
      <c r="C39" s="25">
        <v>5652</v>
      </c>
      <c r="D39" s="25">
        <v>3691</v>
      </c>
      <c r="E39" s="25">
        <v>1836</v>
      </c>
      <c r="F39" s="25">
        <v>1855</v>
      </c>
      <c r="G39" s="25">
        <v>1961</v>
      </c>
      <c r="H39" s="25">
        <v>1051</v>
      </c>
      <c r="I39" s="25">
        <v>910</v>
      </c>
    </row>
    <row r="40" spans="1:9" s="123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217" customFormat="1" ht="12" customHeight="1" x14ac:dyDescent="0.2">
      <c r="A41" s="243" t="s">
        <v>34</v>
      </c>
      <c r="B41" s="243"/>
      <c r="C41" s="16">
        <v>147359</v>
      </c>
      <c r="D41" s="16">
        <v>100096</v>
      </c>
      <c r="E41" s="16">
        <v>47176</v>
      </c>
      <c r="F41" s="16">
        <v>52920</v>
      </c>
      <c r="G41" s="16">
        <v>47263</v>
      </c>
      <c r="H41" s="16">
        <v>24277</v>
      </c>
      <c r="I41" s="16">
        <v>22986</v>
      </c>
    </row>
    <row r="42" spans="1:9" s="123" customFormat="1" ht="12" customHeight="1" x14ac:dyDescent="0.2">
      <c r="A42" s="240" t="s">
        <v>35</v>
      </c>
      <c r="B42" s="240"/>
      <c r="C42" s="19">
        <v>99689</v>
      </c>
      <c r="D42" s="19">
        <v>62050</v>
      </c>
      <c r="E42" s="19">
        <v>29103</v>
      </c>
      <c r="F42" s="19">
        <v>32947</v>
      </c>
      <c r="G42" s="19">
        <v>37639</v>
      </c>
      <c r="H42" s="19">
        <v>19207</v>
      </c>
      <c r="I42" s="19">
        <v>18432</v>
      </c>
    </row>
    <row r="43" spans="1:9" s="123" customFormat="1" ht="12" customHeight="1" x14ac:dyDescent="0.2">
      <c r="A43" s="247" t="s">
        <v>36</v>
      </c>
      <c r="B43" s="247"/>
      <c r="C43" s="19">
        <v>23904</v>
      </c>
      <c r="D43" s="19">
        <v>19852</v>
      </c>
      <c r="E43" s="19">
        <v>9621</v>
      </c>
      <c r="F43" s="19">
        <v>10231</v>
      </c>
      <c r="G43" s="19">
        <v>4052</v>
      </c>
      <c r="H43" s="19">
        <v>2143</v>
      </c>
      <c r="I43" s="19">
        <v>1909</v>
      </c>
    </row>
    <row r="44" spans="1:9" s="123" customFormat="1" ht="12" customHeight="1" x14ac:dyDescent="0.2">
      <c r="A44" s="27"/>
      <c r="B44" s="21" t="s">
        <v>37</v>
      </c>
      <c r="C44" s="19">
        <v>13730</v>
      </c>
      <c r="D44" s="19">
        <v>11008</v>
      </c>
      <c r="E44" s="19">
        <v>5355</v>
      </c>
      <c r="F44" s="19">
        <v>5653</v>
      </c>
      <c r="G44" s="19">
        <v>2722</v>
      </c>
      <c r="H44" s="19">
        <v>1457</v>
      </c>
      <c r="I44" s="19">
        <v>1265</v>
      </c>
    </row>
    <row r="45" spans="1:9" s="123" customFormat="1" ht="12" customHeight="1" x14ac:dyDescent="0.2">
      <c r="A45" s="27"/>
      <c r="B45" s="21" t="s">
        <v>38</v>
      </c>
      <c r="C45" s="19">
        <v>10174</v>
      </c>
      <c r="D45" s="19">
        <v>8844</v>
      </c>
      <c r="E45" s="19">
        <v>4266</v>
      </c>
      <c r="F45" s="19">
        <v>4578</v>
      </c>
      <c r="G45" s="19">
        <v>1330</v>
      </c>
      <c r="H45" s="19">
        <v>686</v>
      </c>
      <c r="I45" s="19">
        <v>644</v>
      </c>
    </row>
    <row r="46" spans="1:9" s="123" customFormat="1" ht="12" customHeight="1" x14ac:dyDescent="0.2">
      <c r="A46" s="240" t="s">
        <v>40</v>
      </c>
      <c r="B46" s="240"/>
      <c r="C46" s="19">
        <v>23766</v>
      </c>
      <c r="D46" s="19">
        <v>18194</v>
      </c>
      <c r="E46" s="19">
        <v>8452</v>
      </c>
      <c r="F46" s="19">
        <v>9742</v>
      </c>
      <c r="G46" s="19">
        <v>5572</v>
      </c>
      <c r="H46" s="19">
        <v>2927</v>
      </c>
      <c r="I46" s="19">
        <v>2645</v>
      </c>
    </row>
    <row r="47" spans="1:9" s="123" customFormat="1" ht="12" customHeight="1" x14ac:dyDescent="0.2">
      <c r="A47" s="27"/>
      <c r="B47" s="21" t="s">
        <v>41</v>
      </c>
      <c r="C47" s="19">
        <v>2845</v>
      </c>
      <c r="D47" s="19">
        <v>2488</v>
      </c>
      <c r="E47" s="19">
        <v>1194</v>
      </c>
      <c r="F47" s="19">
        <v>1294</v>
      </c>
      <c r="G47" s="19">
        <v>357</v>
      </c>
      <c r="H47" s="19">
        <v>193</v>
      </c>
      <c r="I47" s="19">
        <v>164</v>
      </c>
    </row>
    <row r="48" spans="1:9" s="123" customFormat="1" ht="12" customHeight="1" x14ac:dyDescent="0.2">
      <c r="A48" s="27"/>
      <c r="B48" s="21" t="s">
        <v>42</v>
      </c>
      <c r="C48" s="19">
        <v>6793</v>
      </c>
      <c r="D48" s="19">
        <v>5432</v>
      </c>
      <c r="E48" s="19">
        <v>2546</v>
      </c>
      <c r="F48" s="19">
        <v>2886</v>
      </c>
      <c r="G48" s="19">
        <v>1361</v>
      </c>
      <c r="H48" s="19">
        <v>731</v>
      </c>
      <c r="I48" s="19">
        <v>630</v>
      </c>
    </row>
    <row r="49" spans="1:9" s="123" customFormat="1" ht="12" customHeight="1" x14ac:dyDescent="0.2">
      <c r="A49" s="27"/>
      <c r="B49" s="27" t="s">
        <v>43</v>
      </c>
      <c r="C49" s="25">
        <v>14128</v>
      </c>
      <c r="D49" s="25">
        <v>10274</v>
      </c>
      <c r="E49" s="25">
        <v>4712</v>
      </c>
      <c r="F49" s="25">
        <v>5562</v>
      </c>
      <c r="G49" s="25">
        <v>3854</v>
      </c>
      <c r="H49" s="25">
        <v>2003</v>
      </c>
      <c r="I49" s="25">
        <v>1851</v>
      </c>
    </row>
    <row r="50" spans="1:9" s="123" customFormat="1" ht="12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s="217" customFormat="1" ht="12" customHeight="1" x14ac:dyDescent="0.2">
      <c r="A51" s="243" t="s">
        <v>44</v>
      </c>
      <c r="B51" s="243"/>
      <c r="C51" s="16">
        <v>55146</v>
      </c>
      <c r="D51" s="16">
        <v>40956</v>
      </c>
      <c r="E51" s="16">
        <v>19492</v>
      </c>
      <c r="F51" s="16">
        <v>21464</v>
      </c>
      <c r="G51" s="16">
        <v>14190</v>
      </c>
      <c r="H51" s="16">
        <v>7471</v>
      </c>
      <c r="I51" s="16">
        <v>6719</v>
      </c>
    </row>
    <row r="52" spans="1:9" s="123" customFormat="1" ht="12" customHeight="1" x14ac:dyDescent="0.2">
      <c r="A52" s="240" t="s">
        <v>45</v>
      </c>
      <c r="B52" s="240"/>
      <c r="C52" s="19">
        <v>18428</v>
      </c>
      <c r="D52" s="19">
        <v>12310</v>
      </c>
      <c r="E52" s="19">
        <v>5733</v>
      </c>
      <c r="F52" s="19">
        <v>6577</v>
      </c>
      <c r="G52" s="19">
        <v>6118</v>
      </c>
      <c r="H52" s="19">
        <v>3226</v>
      </c>
      <c r="I52" s="19">
        <v>2892</v>
      </c>
    </row>
    <row r="53" spans="1:9" s="123" customFormat="1" ht="12" customHeight="1" x14ac:dyDescent="0.2">
      <c r="A53" s="240" t="s">
        <v>46</v>
      </c>
      <c r="B53" s="240"/>
      <c r="C53" s="19">
        <v>32577</v>
      </c>
      <c r="D53" s="19">
        <v>24986</v>
      </c>
      <c r="E53" s="19">
        <v>11975</v>
      </c>
      <c r="F53" s="19">
        <v>13011</v>
      </c>
      <c r="G53" s="19">
        <v>7591</v>
      </c>
      <c r="H53" s="19">
        <v>3999</v>
      </c>
      <c r="I53" s="19">
        <v>3592</v>
      </c>
    </row>
    <row r="54" spans="1:9" s="123" customFormat="1" ht="12" customHeight="1" x14ac:dyDescent="0.2">
      <c r="A54" s="242" t="s">
        <v>47</v>
      </c>
      <c r="B54" s="242"/>
      <c r="C54" s="25">
        <v>4141</v>
      </c>
      <c r="D54" s="25">
        <v>3660</v>
      </c>
      <c r="E54" s="25">
        <v>1784</v>
      </c>
      <c r="F54" s="25">
        <v>1876</v>
      </c>
      <c r="G54" s="25">
        <v>481</v>
      </c>
      <c r="H54" s="25">
        <v>246</v>
      </c>
      <c r="I54" s="25">
        <v>235</v>
      </c>
    </row>
    <row r="55" spans="1:9" s="123" customFormat="1" ht="12" customHeight="1" x14ac:dyDescent="0.2">
      <c r="A55" s="22"/>
      <c r="B55" s="214"/>
      <c r="C55" s="29"/>
      <c r="D55" s="29"/>
      <c r="E55" s="29"/>
      <c r="F55" s="29"/>
      <c r="G55" s="29"/>
      <c r="H55" s="29"/>
      <c r="I55" s="29"/>
    </row>
    <row r="56" spans="1:9" s="123" customFormat="1" ht="12" customHeight="1" x14ac:dyDescent="0.2">
      <c r="A56" s="246" t="s">
        <v>48</v>
      </c>
      <c r="B56" s="246"/>
      <c r="C56" s="14">
        <v>49796</v>
      </c>
      <c r="D56" s="14">
        <v>37151</v>
      </c>
      <c r="E56" s="14">
        <v>17665</v>
      </c>
      <c r="F56" s="14">
        <v>19486</v>
      </c>
      <c r="G56" s="14">
        <v>12645</v>
      </c>
      <c r="H56" s="14">
        <v>6626</v>
      </c>
      <c r="I56" s="14">
        <v>6019</v>
      </c>
    </row>
    <row r="57" spans="1:9" s="123" customFormat="1" ht="12" customHeight="1" x14ac:dyDescent="0.2">
      <c r="A57" s="240" t="s">
        <v>49</v>
      </c>
      <c r="B57" s="240"/>
      <c r="C57" s="19">
        <v>3291</v>
      </c>
      <c r="D57" s="19">
        <v>2383</v>
      </c>
      <c r="E57" s="19">
        <v>1112</v>
      </c>
      <c r="F57" s="19">
        <v>1271</v>
      </c>
      <c r="G57" s="19">
        <v>908</v>
      </c>
      <c r="H57" s="19">
        <v>477</v>
      </c>
      <c r="I57" s="19">
        <v>431</v>
      </c>
    </row>
    <row r="58" spans="1:9" s="123" customFormat="1" ht="12" customHeight="1" x14ac:dyDescent="0.2">
      <c r="A58" s="240" t="s">
        <v>51</v>
      </c>
      <c r="B58" s="240"/>
      <c r="C58" s="19">
        <v>1914</v>
      </c>
      <c r="D58" s="19">
        <v>1700</v>
      </c>
      <c r="E58" s="19">
        <v>818</v>
      </c>
      <c r="F58" s="19">
        <v>882</v>
      </c>
      <c r="G58" s="19">
        <v>214</v>
      </c>
      <c r="H58" s="19">
        <v>115</v>
      </c>
      <c r="I58" s="19">
        <v>99</v>
      </c>
    </row>
    <row r="59" spans="1:9" s="123" customFormat="1" ht="12" customHeight="1" x14ac:dyDescent="0.2">
      <c r="A59" s="240" t="s">
        <v>52</v>
      </c>
      <c r="B59" s="240"/>
      <c r="C59" s="19">
        <v>2227</v>
      </c>
      <c r="D59" s="19">
        <v>1960</v>
      </c>
      <c r="E59" s="19">
        <v>966</v>
      </c>
      <c r="F59" s="19">
        <v>994</v>
      </c>
      <c r="G59" s="19">
        <v>267</v>
      </c>
      <c r="H59" s="19">
        <v>131</v>
      </c>
      <c r="I59" s="19">
        <v>136</v>
      </c>
    </row>
    <row r="60" spans="1:9" s="123" customFormat="1" ht="12" customHeight="1" x14ac:dyDescent="0.2">
      <c r="A60" s="240" t="s">
        <v>53</v>
      </c>
      <c r="B60" s="240"/>
      <c r="C60" s="19">
        <v>7420</v>
      </c>
      <c r="D60" s="19">
        <v>4344</v>
      </c>
      <c r="E60" s="19">
        <v>2009</v>
      </c>
      <c r="F60" s="19">
        <v>2335</v>
      </c>
      <c r="G60" s="19">
        <v>3076</v>
      </c>
      <c r="H60" s="19">
        <v>1637</v>
      </c>
      <c r="I60" s="19">
        <v>1439</v>
      </c>
    </row>
    <row r="61" spans="1:9" s="123" customFormat="1" ht="12" customHeight="1" x14ac:dyDescent="0.2">
      <c r="A61" s="240" t="s">
        <v>54</v>
      </c>
      <c r="B61" s="240"/>
      <c r="C61" s="19">
        <v>2848</v>
      </c>
      <c r="D61" s="19">
        <v>2316</v>
      </c>
      <c r="E61" s="19">
        <v>1082</v>
      </c>
      <c r="F61" s="19">
        <v>1234</v>
      </c>
      <c r="G61" s="19">
        <v>532</v>
      </c>
      <c r="H61" s="19">
        <v>286</v>
      </c>
      <c r="I61" s="19">
        <v>246</v>
      </c>
    </row>
    <row r="62" spans="1:9" s="123" customFormat="1" ht="12" customHeight="1" x14ac:dyDescent="0.2">
      <c r="A62" s="240" t="s">
        <v>56</v>
      </c>
      <c r="B62" s="240"/>
      <c r="C62" s="19">
        <v>14909</v>
      </c>
      <c r="D62" s="19">
        <v>11407</v>
      </c>
      <c r="E62" s="19">
        <v>5450</v>
      </c>
      <c r="F62" s="19">
        <v>5957</v>
      </c>
      <c r="G62" s="19">
        <v>3502</v>
      </c>
      <c r="H62" s="19">
        <v>1782</v>
      </c>
      <c r="I62" s="19">
        <v>1720</v>
      </c>
    </row>
    <row r="63" spans="1:9" s="123" customFormat="1" ht="12" customHeight="1" x14ac:dyDescent="0.2">
      <c r="A63" s="240" t="s">
        <v>58</v>
      </c>
      <c r="B63" s="240"/>
      <c r="C63" s="19">
        <v>4371</v>
      </c>
      <c r="D63" s="19">
        <v>3247</v>
      </c>
      <c r="E63" s="19">
        <v>1508</v>
      </c>
      <c r="F63" s="19">
        <v>1739</v>
      </c>
      <c r="G63" s="19">
        <v>1124</v>
      </c>
      <c r="H63" s="19">
        <v>570</v>
      </c>
      <c r="I63" s="19">
        <v>554</v>
      </c>
    </row>
    <row r="64" spans="1:9" s="123" customFormat="1" ht="12" customHeight="1" x14ac:dyDescent="0.2">
      <c r="A64" s="240" t="s">
        <v>59</v>
      </c>
      <c r="B64" s="240"/>
      <c r="C64" s="19">
        <v>2346</v>
      </c>
      <c r="D64" s="19">
        <v>1884</v>
      </c>
      <c r="E64" s="19">
        <v>898</v>
      </c>
      <c r="F64" s="19">
        <v>986</v>
      </c>
      <c r="G64" s="19">
        <v>462</v>
      </c>
      <c r="H64" s="19">
        <v>245</v>
      </c>
      <c r="I64" s="19">
        <v>217</v>
      </c>
    </row>
    <row r="65" spans="1:9" s="123" customFormat="1" ht="12" customHeight="1" x14ac:dyDescent="0.2">
      <c r="A65" s="240" t="s">
        <v>60</v>
      </c>
      <c r="B65" s="240"/>
      <c r="C65" s="19">
        <v>2663</v>
      </c>
      <c r="D65" s="19">
        <v>2167</v>
      </c>
      <c r="E65" s="19">
        <v>1046</v>
      </c>
      <c r="F65" s="19">
        <v>1121</v>
      </c>
      <c r="G65" s="19">
        <v>496</v>
      </c>
      <c r="H65" s="19">
        <v>261</v>
      </c>
      <c r="I65" s="19">
        <v>235</v>
      </c>
    </row>
    <row r="66" spans="1:9" s="123" customFormat="1" ht="12" customHeight="1" x14ac:dyDescent="0.2">
      <c r="A66" s="240" t="s">
        <v>61</v>
      </c>
      <c r="B66" s="240"/>
      <c r="C66" s="19">
        <v>4461</v>
      </c>
      <c r="D66" s="19">
        <v>3407</v>
      </c>
      <c r="E66" s="19">
        <v>1672</v>
      </c>
      <c r="F66" s="19">
        <v>1735</v>
      </c>
      <c r="G66" s="19">
        <v>1054</v>
      </c>
      <c r="H66" s="19">
        <v>580</v>
      </c>
      <c r="I66" s="19">
        <v>474</v>
      </c>
    </row>
    <row r="67" spans="1:9" s="123" customFormat="1" ht="12" customHeight="1" x14ac:dyDescent="0.2">
      <c r="A67" s="242" t="s">
        <v>62</v>
      </c>
      <c r="B67" s="242"/>
      <c r="C67" s="25">
        <v>3346</v>
      </c>
      <c r="D67" s="25">
        <v>2336</v>
      </c>
      <c r="E67" s="25">
        <v>1104</v>
      </c>
      <c r="F67" s="25">
        <v>1232</v>
      </c>
      <c r="G67" s="25">
        <v>1010</v>
      </c>
      <c r="H67" s="25">
        <v>542</v>
      </c>
      <c r="I67" s="25">
        <v>468</v>
      </c>
    </row>
    <row r="68" spans="1:9" s="123" customFormat="1" ht="1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s="123" customFormat="1" ht="12" customHeight="1" x14ac:dyDescent="0.2">
      <c r="A69" s="243" t="s">
        <v>63</v>
      </c>
      <c r="B69" s="243"/>
      <c r="C69" s="16">
        <v>152321</v>
      </c>
      <c r="D69" s="16">
        <v>103544</v>
      </c>
      <c r="E69" s="16">
        <v>48824</v>
      </c>
      <c r="F69" s="16">
        <v>54720</v>
      </c>
      <c r="G69" s="16">
        <v>48777</v>
      </c>
      <c r="H69" s="16">
        <v>25109</v>
      </c>
      <c r="I69" s="16">
        <v>23668</v>
      </c>
    </row>
    <row r="70" spans="1:9" s="123" customFormat="1" ht="12" customHeight="1" x14ac:dyDescent="0.2">
      <c r="A70" s="240" t="s">
        <v>64</v>
      </c>
      <c r="B70" s="240"/>
      <c r="C70" s="19">
        <v>4468</v>
      </c>
      <c r="D70" s="19">
        <v>2996</v>
      </c>
      <c r="E70" s="19">
        <v>1341</v>
      </c>
      <c r="F70" s="19">
        <v>1655</v>
      </c>
      <c r="G70" s="19">
        <v>1472</v>
      </c>
      <c r="H70" s="19">
        <v>762</v>
      </c>
      <c r="I70" s="19">
        <v>710</v>
      </c>
    </row>
    <row r="71" spans="1:9" s="123" customFormat="1" ht="12" customHeight="1" x14ac:dyDescent="0.2">
      <c r="A71" s="240" t="s">
        <v>65</v>
      </c>
      <c r="B71" s="240"/>
      <c r="C71" s="19">
        <v>1385</v>
      </c>
      <c r="D71" s="19">
        <v>1267</v>
      </c>
      <c r="E71" s="19">
        <v>603</v>
      </c>
      <c r="F71" s="19">
        <v>664</v>
      </c>
      <c r="G71" s="19">
        <v>118</v>
      </c>
      <c r="H71" s="19">
        <v>65</v>
      </c>
      <c r="I71" s="19">
        <v>53</v>
      </c>
    </row>
    <row r="72" spans="1:9" s="123" customFormat="1" ht="12" customHeight="1" x14ac:dyDescent="0.2">
      <c r="A72" s="240" t="s">
        <v>66</v>
      </c>
      <c r="B72" s="240"/>
      <c r="C72" s="19">
        <v>361</v>
      </c>
      <c r="D72" s="19">
        <v>313</v>
      </c>
      <c r="E72" s="19">
        <v>154</v>
      </c>
      <c r="F72" s="19">
        <v>159</v>
      </c>
      <c r="G72" s="19">
        <v>48</v>
      </c>
      <c r="H72" s="19">
        <v>29</v>
      </c>
      <c r="I72" s="19">
        <v>19</v>
      </c>
    </row>
    <row r="73" spans="1:9" s="123" customFormat="1" ht="12" customHeight="1" x14ac:dyDescent="0.2">
      <c r="A73" s="240" t="s">
        <v>67</v>
      </c>
      <c r="B73" s="240"/>
      <c r="C73" s="19">
        <v>955</v>
      </c>
      <c r="D73" s="19">
        <v>845</v>
      </c>
      <c r="E73" s="19">
        <v>395</v>
      </c>
      <c r="F73" s="19">
        <v>450</v>
      </c>
      <c r="G73" s="19">
        <v>110</v>
      </c>
      <c r="H73" s="19">
        <v>63</v>
      </c>
      <c r="I73" s="19">
        <v>47</v>
      </c>
    </row>
    <row r="74" spans="1:9" s="123" customFormat="1" ht="12" customHeight="1" x14ac:dyDescent="0.2">
      <c r="A74" s="240" t="s">
        <v>68</v>
      </c>
      <c r="B74" s="240"/>
      <c r="C74" s="19">
        <v>299</v>
      </c>
      <c r="D74" s="19">
        <v>259</v>
      </c>
      <c r="E74" s="19">
        <v>113</v>
      </c>
      <c r="F74" s="19">
        <v>146</v>
      </c>
      <c r="G74" s="19">
        <v>40</v>
      </c>
      <c r="H74" s="19">
        <v>27</v>
      </c>
      <c r="I74" s="19">
        <v>13</v>
      </c>
    </row>
    <row r="75" spans="1:9" s="123" customFormat="1" ht="12" customHeight="1" x14ac:dyDescent="0.2">
      <c r="A75" s="240" t="s">
        <v>69</v>
      </c>
      <c r="B75" s="240"/>
      <c r="C75" s="19">
        <v>1495</v>
      </c>
      <c r="D75" s="19">
        <v>1255</v>
      </c>
      <c r="E75" s="19">
        <v>598</v>
      </c>
      <c r="F75" s="19">
        <v>657</v>
      </c>
      <c r="G75" s="19">
        <v>240</v>
      </c>
      <c r="H75" s="19">
        <v>119</v>
      </c>
      <c r="I75" s="19">
        <v>121</v>
      </c>
    </row>
    <row r="76" spans="1:9" s="123" customFormat="1" ht="12" customHeight="1" x14ac:dyDescent="0.2">
      <c r="A76" s="240" t="s">
        <v>70</v>
      </c>
      <c r="B76" s="240"/>
      <c r="C76" s="19">
        <v>620</v>
      </c>
      <c r="D76" s="19">
        <v>540</v>
      </c>
      <c r="E76" s="19">
        <v>269</v>
      </c>
      <c r="F76" s="19">
        <v>271</v>
      </c>
      <c r="G76" s="19">
        <v>80</v>
      </c>
      <c r="H76" s="19">
        <v>38</v>
      </c>
      <c r="I76" s="19">
        <v>42</v>
      </c>
    </row>
    <row r="77" spans="1:9" s="123" customFormat="1" ht="12" customHeight="1" x14ac:dyDescent="0.2">
      <c r="A77" s="240" t="s">
        <v>71</v>
      </c>
      <c r="B77" s="240"/>
      <c r="C77" s="19">
        <v>2737</v>
      </c>
      <c r="D77" s="19">
        <v>2198</v>
      </c>
      <c r="E77" s="19">
        <v>1032</v>
      </c>
      <c r="F77" s="19">
        <v>1166</v>
      </c>
      <c r="G77" s="19">
        <v>539</v>
      </c>
      <c r="H77" s="19">
        <v>309</v>
      </c>
      <c r="I77" s="19">
        <v>230</v>
      </c>
    </row>
    <row r="78" spans="1:9" s="123" customFormat="1" ht="12" customHeight="1" x14ac:dyDescent="0.2">
      <c r="A78" s="240" t="s">
        <v>73</v>
      </c>
      <c r="B78" s="240"/>
      <c r="C78" s="19">
        <v>945</v>
      </c>
      <c r="D78" s="19">
        <v>515</v>
      </c>
      <c r="E78" s="19">
        <v>251</v>
      </c>
      <c r="F78" s="19">
        <v>264</v>
      </c>
      <c r="G78" s="19">
        <v>430</v>
      </c>
      <c r="H78" s="19">
        <v>236</v>
      </c>
      <c r="I78" s="19">
        <v>194</v>
      </c>
    </row>
    <row r="79" spans="1:9" s="123" customFormat="1" ht="12" customHeight="1" x14ac:dyDescent="0.2">
      <c r="A79" s="240" t="s">
        <v>75</v>
      </c>
      <c r="B79" s="240"/>
      <c r="C79" s="19">
        <v>458</v>
      </c>
      <c r="D79" s="19">
        <v>342</v>
      </c>
      <c r="E79" s="19">
        <v>168</v>
      </c>
      <c r="F79" s="19">
        <v>174</v>
      </c>
      <c r="G79" s="19">
        <v>116</v>
      </c>
      <c r="H79" s="19">
        <v>72</v>
      </c>
      <c r="I79" s="19">
        <v>44</v>
      </c>
    </row>
    <row r="80" spans="1:9" s="123" customFormat="1" ht="12" customHeight="1" x14ac:dyDescent="0.2">
      <c r="A80" s="240" t="s">
        <v>76</v>
      </c>
      <c r="B80" s="240"/>
      <c r="C80" s="19">
        <v>789</v>
      </c>
      <c r="D80" s="19">
        <v>644</v>
      </c>
      <c r="E80" s="19">
        <v>308</v>
      </c>
      <c r="F80" s="19">
        <v>336</v>
      </c>
      <c r="G80" s="19">
        <v>145</v>
      </c>
      <c r="H80" s="19">
        <v>74</v>
      </c>
      <c r="I80" s="19">
        <v>71</v>
      </c>
    </row>
    <row r="81" spans="1:9" s="123" customFormat="1" ht="12" customHeight="1" x14ac:dyDescent="0.2">
      <c r="A81" s="240" t="s">
        <v>77</v>
      </c>
      <c r="B81" s="240"/>
      <c r="C81" s="19">
        <v>1501</v>
      </c>
      <c r="D81" s="19">
        <v>1088</v>
      </c>
      <c r="E81" s="19">
        <v>529</v>
      </c>
      <c r="F81" s="19">
        <v>559</v>
      </c>
      <c r="G81" s="19">
        <v>413</v>
      </c>
      <c r="H81" s="19">
        <v>229</v>
      </c>
      <c r="I81" s="19">
        <v>184</v>
      </c>
    </row>
    <row r="82" spans="1:9" s="123" customFormat="1" ht="12" customHeight="1" x14ac:dyDescent="0.2">
      <c r="A82" s="240" t="s">
        <v>80</v>
      </c>
      <c r="B82" s="240"/>
      <c r="C82" s="19">
        <v>2330</v>
      </c>
      <c r="D82" s="19">
        <v>1687</v>
      </c>
      <c r="E82" s="19">
        <v>808</v>
      </c>
      <c r="F82" s="19">
        <v>879</v>
      </c>
      <c r="G82" s="19">
        <v>643</v>
      </c>
      <c r="H82" s="19">
        <v>352</v>
      </c>
      <c r="I82" s="19">
        <v>291</v>
      </c>
    </row>
    <row r="83" spans="1:9" s="123" customFormat="1" ht="12" customHeight="1" x14ac:dyDescent="0.2">
      <c r="A83" s="240" t="s">
        <v>81</v>
      </c>
      <c r="B83" s="240"/>
      <c r="C83" s="19">
        <v>6740</v>
      </c>
      <c r="D83" s="19">
        <v>5976</v>
      </c>
      <c r="E83" s="19">
        <v>2891</v>
      </c>
      <c r="F83" s="19">
        <v>3085</v>
      </c>
      <c r="G83" s="19">
        <v>764</v>
      </c>
      <c r="H83" s="19">
        <v>406</v>
      </c>
      <c r="I83" s="19">
        <v>358</v>
      </c>
    </row>
    <row r="84" spans="1:9" s="123" customFormat="1" ht="12" customHeight="1" x14ac:dyDescent="0.2">
      <c r="A84" s="240" t="s">
        <v>84</v>
      </c>
      <c r="B84" s="240"/>
      <c r="C84" s="19">
        <v>4329</v>
      </c>
      <c r="D84" s="19">
        <v>3050</v>
      </c>
      <c r="E84" s="19">
        <v>1376</v>
      </c>
      <c r="F84" s="19">
        <v>1674</v>
      </c>
      <c r="G84" s="19">
        <v>1279</v>
      </c>
      <c r="H84" s="19">
        <v>652</v>
      </c>
      <c r="I84" s="19">
        <v>627</v>
      </c>
    </row>
    <row r="85" spans="1:9" s="123" customFormat="1" ht="12" customHeight="1" x14ac:dyDescent="0.2">
      <c r="A85" s="240" t="s">
        <v>87</v>
      </c>
      <c r="B85" s="240"/>
      <c r="C85" s="19">
        <v>4816</v>
      </c>
      <c r="D85" s="19">
        <v>3119</v>
      </c>
      <c r="E85" s="19">
        <v>1493</v>
      </c>
      <c r="F85" s="19">
        <v>1626</v>
      </c>
      <c r="G85" s="19">
        <v>1697</v>
      </c>
      <c r="H85" s="19">
        <v>851</v>
      </c>
      <c r="I85" s="19">
        <v>846</v>
      </c>
    </row>
    <row r="86" spans="1:9" s="123" customFormat="1" ht="12" customHeight="1" x14ac:dyDescent="0.2">
      <c r="A86" s="240" t="s">
        <v>88</v>
      </c>
      <c r="B86" s="240"/>
      <c r="C86" s="19">
        <v>2155</v>
      </c>
      <c r="D86" s="19">
        <v>1894</v>
      </c>
      <c r="E86" s="19">
        <v>900</v>
      </c>
      <c r="F86" s="19">
        <v>994</v>
      </c>
      <c r="G86" s="19">
        <v>261</v>
      </c>
      <c r="H86" s="19">
        <v>144</v>
      </c>
      <c r="I86" s="19">
        <v>117</v>
      </c>
    </row>
    <row r="87" spans="1:9" s="123" customFormat="1" ht="12" customHeight="1" x14ac:dyDescent="0.2">
      <c r="A87" s="240" t="s">
        <v>90</v>
      </c>
      <c r="B87" s="240"/>
      <c r="C87" s="19">
        <v>1487</v>
      </c>
      <c r="D87" s="19">
        <v>1209</v>
      </c>
      <c r="E87" s="19">
        <v>583</v>
      </c>
      <c r="F87" s="19">
        <v>626</v>
      </c>
      <c r="G87" s="19">
        <v>278</v>
      </c>
      <c r="H87" s="19">
        <v>137</v>
      </c>
      <c r="I87" s="19">
        <v>141</v>
      </c>
    </row>
    <row r="88" spans="1:9" s="123" customFormat="1" ht="12" customHeight="1" x14ac:dyDescent="0.2">
      <c r="A88" s="240" t="s">
        <v>91</v>
      </c>
      <c r="B88" s="240"/>
      <c r="C88" s="19">
        <v>608</v>
      </c>
      <c r="D88" s="19">
        <v>506</v>
      </c>
      <c r="E88" s="19">
        <v>242</v>
      </c>
      <c r="F88" s="19">
        <v>264</v>
      </c>
      <c r="G88" s="19">
        <v>102</v>
      </c>
      <c r="H88" s="19">
        <v>55</v>
      </c>
      <c r="I88" s="19">
        <v>47</v>
      </c>
    </row>
    <row r="89" spans="1:9" s="123" customFormat="1" ht="12" customHeight="1" x14ac:dyDescent="0.2">
      <c r="A89" s="240" t="s">
        <v>92</v>
      </c>
      <c r="B89" s="240"/>
      <c r="C89" s="19">
        <v>473</v>
      </c>
      <c r="D89" s="19">
        <v>316</v>
      </c>
      <c r="E89" s="19">
        <v>161</v>
      </c>
      <c r="F89" s="19">
        <v>155</v>
      </c>
      <c r="G89" s="19">
        <v>157</v>
      </c>
      <c r="H89" s="19">
        <v>81</v>
      </c>
      <c r="I89" s="19">
        <v>76</v>
      </c>
    </row>
    <row r="90" spans="1:9" s="123" customFormat="1" ht="12" customHeight="1" x14ac:dyDescent="0.2">
      <c r="A90" s="240" t="s">
        <v>93</v>
      </c>
      <c r="B90" s="240"/>
      <c r="C90" s="19">
        <v>1367</v>
      </c>
      <c r="D90" s="19">
        <v>1082</v>
      </c>
      <c r="E90" s="19">
        <v>516</v>
      </c>
      <c r="F90" s="19">
        <v>566</v>
      </c>
      <c r="G90" s="19">
        <v>285</v>
      </c>
      <c r="H90" s="19">
        <v>154</v>
      </c>
      <c r="I90" s="19">
        <v>131</v>
      </c>
    </row>
    <row r="91" spans="1:9" s="123" customFormat="1" ht="12" customHeight="1" x14ac:dyDescent="0.2">
      <c r="A91" s="240" t="s">
        <v>94</v>
      </c>
      <c r="B91" s="240"/>
      <c r="C91" s="19">
        <v>1736</v>
      </c>
      <c r="D91" s="19">
        <v>1123</v>
      </c>
      <c r="E91" s="19">
        <v>522</v>
      </c>
      <c r="F91" s="19">
        <v>601</v>
      </c>
      <c r="G91" s="19">
        <v>613</v>
      </c>
      <c r="H91" s="19">
        <v>324</v>
      </c>
      <c r="I91" s="19">
        <v>289</v>
      </c>
    </row>
    <row r="92" spans="1:9" s="123" customFormat="1" ht="12" customHeight="1" x14ac:dyDescent="0.2">
      <c r="A92" s="240" t="s">
        <v>95</v>
      </c>
      <c r="B92" s="240"/>
      <c r="C92" s="19">
        <v>62464</v>
      </c>
      <c r="D92" s="19">
        <v>38205</v>
      </c>
      <c r="E92" s="19">
        <v>17852</v>
      </c>
      <c r="F92" s="19">
        <v>20353</v>
      </c>
      <c r="G92" s="19">
        <v>24259</v>
      </c>
      <c r="H92" s="19">
        <v>12264</v>
      </c>
      <c r="I92" s="19">
        <v>11995</v>
      </c>
    </row>
    <row r="93" spans="1:9" s="123" customFormat="1" ht="12" customHeight="1" x14ac:dyDescent="0.2">
      <c r="A93" s="240" t="s">
        <v>96</v>
      </c>
      <c r="B93" s="240"/>
      <c r="C93" s="19">
        <v>1652</v>
      </c>
      <c r="D93" s="19">
        <v>1260</v>
      </c>
      <c r="E93" s="19">
        <v>591</v>
      </c>
      <c r="F93" s="19">
        <v>669</v>
      </c>
      <c r="G93" s="19">
        <v>392</v>
      </c>
      <c r="H93" s="19">
        <v>197</v>
      </c>
      <c r="I93" s="19">
        <v>195</v>
      </c>
    </row>
    <row r="94" spans="1:9" s="123" customFormat="1" ht="12" customHeight="1" x14ac:dyDescent="0.2">
      <c r="A94" s="240" t="s">
        <v>97</v>
      </c>
      <c r="B94" s="240"/>
      <c r="C94" s="19">
        <v>1330</v>
      </c>
      <c r="D94" s="19">
        <v>1052</v>
      </c>
      <c r="E94" s="19">
        <v>507</v>
      </c>
      <c r="F94" s="19">
        <v>545</v>
      </c>
      <c r="G94" s="19">
        <v>278</v>
      </c>
      <c r="H94" s="19">
        <v>160</v>
      </c>
      <c r="I94" s="19">
        <v>118</v>
      </c>
    </row>
    <row r="95" spans="1:9" s="123" customFormat="1" ht="12" customHeight="1" x14ac:dyDescent="0.2">
      <c r="A95" s="240" t="s">
        <v>99</v>
      </c>
      <c r="B95" s="240"/>
      <c r="C95" s="19">
        <v>6575</v>
      </c>
      <c r="D95" s="19">
        <v>3703</v>
      </c>
      <c r="E95" s="19">
        <v>1686</v>
      </c>
      <c r="F95" s="19">
        <v>2017</v>
      </c>
      <c r="G95" s="19">
        <v>2872</v>
      </c>
      <c r="H95" s="19">
        <v>1433</v>
      </c>
      <c r="I95" s="19">
        <v>1439</v>
      </c>
    </row>
    <row r="96" spans="1:9" s="123" customFormat="1" ht="12" customHeight="1" x14ac:dyDescent="0.2">
      <c r="A96" s="240" t="s">
        <v>101</v>
      </c>
      <c r="B96" s="240"/>
      <c r="C96" s="19">
        <v>1796</v>
      </c>
      <c r="D96" s="19">
        <v>1135</v>
      </c>
      <c r="E96" s="19">
        <v>544</v>
      </c>
      <c r="F96" s="19">
        <v>591</v>
      </c>
      <c r="G96" s="19">
        <v>661</v>
      </c>
      <c r="H96" s="19">
        <v>353</v>
      </c>
      <c r="I96" s="19">
        <v>308</v>
      </c>
    </row>
    <row r="97" spans="1:9" s="123" customFormat="1" ht="12" customHeight="1" x14ac:dyDescent="0.2">
      <c r="A97" s="240" t="s">
        <v>102</v>
      </c>
      <c r="B97" s="240"/>
      <c r="C97" s="19">
        <v>1382</v>
      </c>
      <c r="D97" s="19">
        <v>1182</v>
      </c>
      <c r="E97" s="19">
        <v>591</v>
      </c>
      <c r="F97" s="19">
        <v>591</v>
      </c>
      <c r="G97" s="19">
        <v>200</v>
      </c>
      <c r="H97" s="19">
        <v>96</v>
      </c>
      <c r="I97" s="19">
        <v>104</v>
      </c>
    </row>
    <row r="98" spans="1:9" s="123" customFormat="1" ht="12" customHeight="1" x14ac:dyDescent="0.2">
      <c r="A98" s="240" t="s">
        <v>103</v>
      </c>
      <c r="B98" s="240"/>
      <c r="C98" s="19">
        <v>310</v>
      </c>
      <c r="D98" s="19">
        <v>264</v>
      </c>
      <c r="E98" s="19">
        <v>129</v>
      </c>
      <c r="F98" s="19">
        <v>135</v>
      </c>
      <c r="G98" s="19">
        <v>46</v>
      </c>
      <c r="H98" s="19">
        <v>25</v>
      </c>
      <c r="I98" s="19">
        <v>21</v>
      </c>
    </row>
    <row r="99" spans="1:9" s="123" customFormat="1" ht="12" customHeight="1" x14ac:dyDescent="0.2">
      <c r="A99" s="240" t="s">
        <v>338</v>
      </c>
      <c r="B99" s="240"/>
      <c r="C99" s="19">
        <v>4688</v>
      </c>
      <c r="D99" s="19">
        <v>3805</v>
      </c>
      <c r="E99" s="19">
        <v>1881</v>
      </c>
      <c r="F99" s="19">
        <v>1924</v>
      </c>
      <c r="G99" s="19">
        <v>883</v>
      </c>
      <c r="H99" s="19">
        <v>483</v>
      </c>
      <c r="I99" s="19">
        <v>400</v>
      </c>
    </row>
    <row r="100" spans="1:9" s="123" customFormat="1" ht="12" customHeight="1" x14ac:dyDescent="0.2">
      <c r="A100" s="240" t="s">
        <v>105</v>
      </c>
      <c r="B100" s="240"/>
      <c r="C100" s="19">
        <v>714</v>
      </c>
      <c r="D100" s="19">
        <v>420</v>
      </c>
      <c r="E100" s="19">
        <v>202</v>
      </c>
      <c r="F100" s="19">
        <v>218</v>
      </c>
      <c r="G100" s="19">
        <v>294</v>
      </c>
      <c r="H100" s="19">
        <v>158</v>
      </c>
      <c r="I100" s="19">
        <v>136</v>
      </c>
    </row>
    <row r="101" spans="1:9" s="123" customFormat="1" ht="12" customHeight="1" x14ac:dyDescent="0.2">
      <c r="A101" s="240" t="s">
        <v>106</v>
      </c>
      <c r="B101" s="240"/>
      <c r="C101" s="19">
        <v>814</v>
      </c>
      <c r="D101" s="19">
        <v>636</v>
      </c>
      <c r="E101" s="19">
        <v>289</v>
      </c>
      <c r="F101" s="19">
        <v>347</v>
      </c>
      <c r="G101" s="19">
        <v>178</v>
      </c>
      <c r="H101" s="19">
        <v>92</v>
      </c>
      <c r="I101" s="19">
        <v>86</v>
      </c>
    </row>
    <row r="102" spans="1:9" s="123" customFormat="1" ht="12" customHeight="1" x14ac:dyDescent="0.2">
      <c r="A102" s="240" t="s">
        <v>107</v>
      </c>
      <c r="B102" s="240"/>
      <c r="C102" s="19">
        <v>322</v>
      </c>
      <c r="D102" s="19">
        <v>270</v>
      </c>
      <c r="E102" s="19">
        <v>124</v>
      </c>
      <c r="F102" s="19">
        <v>146</v>
      </c>
      <c r="G102" s="19">
        <v>52</v>
      </c>
      <c r="H102" s="19">
        <v>25</v>
      </c>
      <c r="I102" s="19">
        <v>27</v>
      </c>
    </row>
    <row r="103" spans="1:9" s="123" customFormat="1" ht="12" customHeight="1" x14ac:dyDescent="0.2">
      <c r="A103" s="240" t="s">
        <v>108</v>
      </c>
      <c r="B103" s="240"/>
      <c r="C103" s="19">
        <v>827</v>
      </c>
      <c r="D103" s="19">
        <v>724</v>
      </c>
      <c r="E103" s="19">
        <v>344</v>
      </c>
      <c r="F103" s="19">
        <v>380</v>
      </c>
      <c r="G103" s="19">
        <v>103</v>
      </c>
      <c r="H103" s="19">
        <v>59</v>
      </c>
      <c r="I103" s="19">
        <v>44</v>
      </c>
    </row>
    <row r="104" spans="1:9" s="123" customFormat="1" ht="12" customHeight="1" x14ac:dyDescent="0.2">
      <c r="A104" s="240" t="s">
        <v>109</v>
      </c>
      <c r="B104" s="240"/>
      <c r="C104" s="19">
        <v>1512</v>
      </c>
      <c r="D104" s="19">
        <v>1253</v>
      </c>
      <c r="E104" s="19">
        <v>590</v>
      </c>
      <c r="F104" s="19">
        <v>663</v>
      </c>
      <c r="G104" s="19">
        <v>259</v>
      </c>
      <c r="H104" s="19">
        <v>121</v>
      </c>
      <c r="I104" s="19">
        <v>138</v>
      </c>
    </row>
    <row r="105" spans="1:9" s="123" customFormat="1" ht="12" customHeight="1" x14ac:dyDescent="0.2">
      <c r="A105" s="240" t="s">
        <v>110</v>
      </c>
      <c r="B105" s="240"/>
      <c r="C105" s="19">
        <v>4624</v>
      </c>
      <c r="D105" s="19">
        <v>1870</v>
      </c>
      <c r="E105" s="19">
        <v>901</v>
      </c>
      <c r="F105" s="19">
        <v>969</v>
      </c>
      <c r="G105" s="19">
        <v>2754</v>
      </c>
      <c r="H105" s="19">
        <v>1504</v>
      </c>
      <c r="I105" s="19">
        <v>1250</v>
      </c>
    </row>
    <row r="106" spans="1:9" s="123" customFormat="1" ht="12" customHeight="1" x14ac:dyDescent="0.2">
      <c r="A106" s="240" t="s">
        <v>111</v>
      </c>
      <c r="B106" s="240"/>
      <c r="C106" s="19">
        <v>1922</v>
      </c>
      <c r="D106" s="19">
        <v>1615</v>
      </c>
      <c r="E106" s="19">
        <v>785</v>
      </c>
      <c r="F106" s="19">
        <v>830</v>
      </c>
      <c r="G106" s="19">
        <v>307</v>
      </c>
      <c r="H106" s="19">
        <v>159</v>
      </c>
      <c r="I106" s="19">
        <v>148</v>
      </c>
    </row>
    <row r="107" spans="1:9" s="123" customFormat="1" ht="12" customHeight="1" x14ac:dyDescent="0.2">
      <c r="A107" s="240" t="s">
        <v>113</v>
      </c>
      <c r="B107" s="240"/>
      <c r="C107" s="19">
        <v>1595</v>
      </c>
      <c r="D107" s="19">
        <v>1195</v>
      </c>
      <c r="E107" s="19">
        <v>563</v>
      </c>
      <c r="F107" s="19">
        <v>632</v>
      </c>
      <c r="G107" s="19">
        <v>400</v>
      </c>
      <c r="H107" s="19">
        <v>211</v>
      </c>
      <c r="I107" s="19">
        <v>189</v>
      </c>
    </row>
    <row r="108" spans="1:9" s="123" customFormat="1" ht="12" customHeight="1" x14ac:dyDescent="0.2">
      <c r="A108" s="240" t="s">
        <v>114</v>
      </c>
      <c r="B108" s="240"/>
      <c r="C108" s="19">
        <v>1364</v>
      </c>
      <c r="D108" s="19">
        <v>1069</v>
      </c>
      <c r="E108" s="19">
        <v>493</v>
      </c>
      <c r="F108" s="19">
        <v>576</v>
      </c>
      <c r="G108" s="19">
        <v>295</v>
      </c>
      <c r="H108" s="19">
        <v>158</v>
      </c>
      <c r="I108" s="19">
        <v>137</v>
      </c>
    </row>
    <row r="109" spans="1:9" s="123" customFormat="1" ht="12" customHeight="1" x14ac:dyDescent="0.2">
      <c r="A109" s="240" t="s">
        <v>117</v>
      </c>
      <c r="B109" s="240"/>
      <c r="C109" s="19">
        <v>2207</v>
      </c>
      <c r="D109" s="19">
        <v>1508</v>
      </c>
      <c r="E109" s="19">
        <v>700</v>
      </c>
      <c r="F109" s="19">
        <v>808</v>
      </c>
      <c r="G109" s="19">
        <v>699</v>
      </c>
      <c r="H109" s="19">
        <v>343</v>
      </c>
      <c r="I109" s="19">
        <v>356</v>
      </c>
    </row>
    <row r="110" spans="1:9" s="123" customFormat="1" ht="12" customHeight="1" x14ac:dyDescent="0.2">
      <c r="A110" s="240" t="s">
        <v>121</v>
      </c>
      <c r="B110" s="240"/>
      <c r="C110" s="19">
        <v>2070</v>
      </c>
      <c r="D110" s="19">
        <v>1295</v>
      </c>
      <c r="E110" s="19">
        <v>582</v>
      </c>
      <c r="F110" s="19">
        <v>713</v>
      </c>
      <c r="G110" s="19">
        <v>775</v>
      </c>
      <c r="H110" s="19">
        <v>366</v>
      </c>
      <c r="I110" s="19">
        <v>409</v>
      </c>
    </row>
    <row r="111" spans="1:9" s="123" customFormat="1" ht="12" customHeight="1" x14ac:dyDescent="0.2">
      <c r="A111" s="240" t="s">
        <v>122</v>
      </c>
      <c r="B111" s="240"/>
      <c r="C111" s="19">
        <v>3080</v>
      </c>
      <c r="D111" s="19">
        <v>2275</v>
      </c>
      <c r="E111" s="19">
        <v>1083</v>
      </c>
      <c r="F111" s="19">
        <v>1192</v>
      </c>
      <c r="G111" s="19">
        <v>805</v>
      </c>
      <c r="H111" s="19">
        <v>432</v>
      </c>
      <c r="I111" s="19">
        <v>373</v>
      </c>
    </row>
    <row r="112" spans="1:9" s="123" customFormat="1" ht="12" customHeight="1" x14ac:dyDescent="0.2">
      <c r="A112" s="240" t="s">
        <v>392</v>
      </c>
      <c r="B112" s="262"/>
      <c r="C112" s="19">
        <v>3075</v>
      </c>
      <c r="D112" s="19">
        <v>2334</v>
      </c>
      <c r="E112" s="19">
        <v>1085</v>
      </c>
      <c r="F112" s="19">
        <v>1249</v>
      </c>
      <c r="G112" s="19">
        <v>741</v>
      </c>
      <c r="H112" s="19">
        <v>394</v>
      </c>
      <c r="I112" s="19">
        <v>347</v>
      </c>
    </row>
    <row r="113" spans="1:9" s="123" customFormat="1" ht="12" customHeight="1" x14ac:dyDescent="0.2">
      <c r="A113" s="240" t="s">
        <v>396</v>
      </c>
      <c r="B113" s="262"/>
      <c r="C113" s="19">
        <v>2992</v>
      </c>
      <c r="D113" s="19">
        <v>2103</v>
      </c>
      <c r="E113" s="19">
        <v>1013</v>
      </c>
      <c r="F113" s="19">
        <v>1090</v>
      </c>
      <c r="G113" s="19">
        <v>889</v>
      </c>
      <c r="H113" s="19">
        <v>474</v>
      </c>
      <c r="I113" s="19">
        <v>415</v>
      </c>
    </row>
    <row r="114" spans="1:9" s="123" customFormat="1" ht="12" customHeight="1" x14ac:dyDescent="0.2">
      <c r="A114" s="240" t="s">
        <v>124</v>
      </c>
      <c r="B114" s="240"/>
      <c r="C114" s="19">
        <v>620</v>
      </c>
      <c r="D114" s="19">
        <v>500</v>
      </c>
      <c r="E114" s="19">
        <v>248</v>
      </c>
      <c r="F114" s="19">
        <v>252</v>
      </c>
      <c r="G114" s="19">
        <v>120</v>
      </c>
      <c r="H114" s="19">
        <v>58</v>
      </c>
      <c r="I114" s="19">
        <v>62</v>
      </c>
    </row>
    <row r="115" spans="1:9" s="123" customFormat="1" ht="12" customHeight="1" x14ac:dyDescent="0.2">
      <c r="A115" s="240" t="s">
        <v>125</v>
      </c>
      <c r="B115" s="240"/>
      <c r="C115" s="19">
        <v>1917</v>
      </c>
      <c r="D115" s="19">
        <v>1413</v>
      </c>
      <c r="E115" s="19">
        <v>661</v>
      </c>
      <c r="F115" s="19">
        <v>752</v>
      </c>
      <c r="G115" s="19">
        <v>504</v>
      </c>
      <c r="H115" s="19">
        <v>265</v>
      </c>
      <c r="I115" s="19">
        <v>239</v>
      </c>
    </row>
    <row r="116" spans="1:9" s="123" customFormat="1" ht="12" customHeight="1" x14ac:dyDescent="0.2">
      <c r="A116" s="244" t="s">
        <v>126</v>
      </c>
      <c r="B116" s="244"/>
      <c r="C116" s="25">
        <v>415</v>
      </c>
      <c r="D116" s="25">
        <v>234</v>
      </c>
      <c r="E116" s="25">
        <v>127</v>
      </c>
      <c r="F116" s="25">
        <v>107</v>
      </c>
      <c r="G116" s="25">
        <v>181</v>
      </c>
      <c r="H116" s="25">
        <v>100</v>
      </c>
      <c r="I116" s="25">
        <v>81</v>
      </c>
    </row>
    <row r="117" spans="1:9" s="123" customFormat="1" ht="12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</row>
    <row r="118" spans="1:9" s="123" customFormat="1" ht="12" customHeight="1" x14ac:dyDescent="0.2">
      <c r="A118" s="243" t="s">
        <v>127</v>
      </c>
      <c r="B118" s="243"/>
      <c r="C118" s="16">
        <v>64371</v>
      </c>
      <c r="D118" s="16">
        <v>48153</v>
      </c>
      <c r="E118" s="16">
        <v>22544</v>
      </c>
      <c r="F118" s="16">
        <v>25609</v>
      </c>
      <c r="G118" s="16">
        <v>16218</v>
      </c>
      <c r="H118" s="16">
        <v>8348</v>
      </c>
      <c r="I118" s="16">
        <v>7870</v>
      </c>
    </row>
    <row r="119" spans="1:9" s="123" customFormat="1" ht="12" customHeight="1" x14ac:dyDescent="0.2">
      <c r="A119" s="240" t="s">
        <v>128</v>
      </c>
      <c r="B119" s="240"/>
      <c r="C119" s="19">
        <v>5436</v>
      </c>
      <c r="D119" s="19">
        <v>3910</v>
      </c>
      <c r="E119" s="19">
        <v>1781</v>
      </c>
      <c r="F119" s="19">
        <v>2129</v>
      </c>
      <c r="G119" s="19">
        <v>1526</v>
      </c>
      <c r="H119" s="19">
        <v>780</v>
      </c>
      <c r="I119" s="19">
        <v>746</v>
      </c>
    </row>
    <row r="120" spans="1:9" s="123" customFormat="1" ht="12" customHeight="1" x14ac:dyDescent="0.2">
      <c r="A120" s="240" t="s">
        <v>130</v>
      </c>
      <c r="B120" s="240"/>
      <c r="C120" s="19">
        <v>452</v>
      </c>
      <c r="D120" s="19">
        <v>363</v>
      </c>
      <c r="E120" s="19">
        <v>167</v>
      </c>
      <c r="F120" s="19">
        <v>196</v>
      </c>
      <c r="G120" s="19">
        <v>89</v>
      </c>
      <c r="H120" s="19">
        <v>55</v>
      </c>
      <c r="I120" s="19">
        <v>34</v>
      </c>
    </row>
    <row r="121" spans="1:9" s="123" customFormat="1" ht="12" customHeight="1" x14ac:dyDescent="0.2">
      <c r="A121" s="240" t="s">
        <v>131</v>
      </c>
      <c r="B121" s="240"/>
      <c r="C121" s="19">
        <v>1613</v>
      </c>
      <c r="D121" s="19">
        <v>1270</v>
      </c>
      <c r="E121" s="19">
        <v>610</v>
      </c>
      <c r="F121" s="19">
        <v>660</v>
      </c>
      <c r="G121" s="19">
        <v>343</v>
      </c>
      <c r="H121" s="19">
        <v>178</v>
      </c>
      <c r="I121" s="19">
        <v>165</v>
      </c>
    </row>
    <row r="122" spans="1:9" s="123" customFormat="1" ht="12" customHeight="1" x14ac:dyDescent="0.2">
      <c r="A122" s="240" t="s">
        <v>134</v>
      </c>
      <c r="B122" s="240"/>
      <c r="C122" s="19">
        <v>1102</v>
      </c>
      <c r="D122" s="19">
        <v>1003</v>
      </c>
      <c r="E122" s="19">
        <v>505</v>
      </c>
      <c r="F122" s="19">
        <v>498</v>
      </c>
      <c r="G122" s="19">
        <v>99</v>
      </c>
      <c r="H122" s="19">
        <v>57</v>
      </c>
      <c r="I122" s="19">
        <v>42</v>
      </c>
    </row>
    <row r="123" spans="1:9" s="123" customFormat="1" ht="12" customHeight="1" x14ac:dyDescent="0.2">
      <c r="A123" s="240" t="s">
        <v>137</v>
      </c>
      <c r="B123" s="240"/>
      <c r="C123" s="19">
        <v>2851</v>
      </c>
      <c r="D123" s="19">
        <v>2425</v>
      </c>
      <c r="E123" s="19">
        <v>1190</v>
      </c>
      <c r="F123" s="19">
        <v>1235</v>
      </c>
      <c r="G123" s="19">
        <v>426</v>
      </c>
      <c r="H123" s="19">
        <v>214</v>
      </c>
      <c r="I123" s="19">
        <v>212</v>
      </c>
    </row>
    <row r="124" spans="1:9" s="123" customFormat="1" ht="12" customHeight="1" x14ac:dyDescent="0.2">
      <c r="A124" s="240" t="s">
        <v>339</v>
      </c>
      <c r="B124" s="240"/>
      <c r="C124" s="19">
        <v>5076</v>
      </c>
      <c r="D124" s="19">
        <v>3938</v>
      </c>
      <c r="E124" s="19">
        <v>1926</v>
      </c>
      <c r="F124" s="19">
        <v>2012</v>
      </c>
      <c r="G124" s="19">
        <v>1138</v>
      </c>
      <c r="H124" s="19">
        <v>634</v>
      </c>
      <c r="I124" s="19">
        <v>504</v>
      </c>
    </row>
    <row r="125" spans="1:9" s="123" customFormat="1" ht="12" customHeight="1" x14ac:dyDescent="0.2">
      <c r="A125" s="240" t="s">
        <v>140</v>
      </c>
      <c r="B125" s="240"/>
      <c r="C125" s="19">
        <v>4820</v>
      </c>
      <c r="D125" s="19">
        <v>3877</v>
      </c>
      <c r="E125" s="19">
        <v>1875</v>
      </c>
      <c r="F125" s="19">
        <v>2002</v>
      </c>
      <c r="G125" s="19">
        <v>943</v>
      </c>
      <c r="H125" s="19">
        <v>510</v>
      </c>
      <c r="I125" s="19">
        <v>433</v>
      </c>
    </row>
    <row r="126" spans="1:9" s="123" customFormat="1" ht="12" customHeight="1" x14ac:dyDescent="0.2">
      <c r="A126" s="240" t="s">
        <v>144</v>
      </c>
      <c r="B126" s="240"/>
      <c r="C126" s="19">
        <v>1213</v>
      </c>
      <c r="D126" s="19">
        <v>921</v>
      </c>
      <c r="E126" s="19">
        <v>454</v>
      </c>
      <c r="F126" s="19">
        <v>467</v>
      </c>
      <c r="G126" s="19">
        <v>292</v>
      </c>
      <c r="H126" s="19">
        <v>164</v>
      </c>
      <c r="I126" s="19">
        <v>128</v>
      </c>
    </row>
    <row r="127" spans="1:9" s="123" customFormat="1" ht="12" customHeight="1" x14ac:dyDescent="0.2">
      <c r="A127" s="240" t="s">
        <v>145</v>
      </c>
      <c r="B127" s="240"/>
      <c r="C127" s="19">
        <v>16241</v>
      </c>
      <c r="D127" s="19">
        <v>10628</v>
      </c>
      <c r="E127" s="19">
        <v>4821</v>
      </c>
      <c r="F127" s="19">
        <v>5807</v>
      </c>
      <c r="G127" s="19">
        <v>5613</v>
      </c>
      <c r="H127" s="19">
        <v>2831</v>
      </c>
      <c r="I127" s="19">
        <v>2782</v>
      </c>
    </row>
    <row r="128" spans="1:9" s="123" customFormat="1" ht="12" customHeight="1" x14ac:dyDescent="0.2">
      <c r="A128" s="240" t="s">
        <v>146</v>
      </c>
      <c r="B128" s="240"/>
      <c r="C128" s="19">
        <v>6713</v>
      </c>
      <c r="D128" s="19">
        <v>5081</v>
      </c>
      <c r="E128" s="19">
        <v>2393</v>
      </c>
      <c r="F128" s="19">
        <v>2688</v>
      </c>
      <c r="G128" s="19">
        <v>1632</v>
      </c>
      <c r="H128" s="19">
        <v>855</v>
      </c>
      <c r="I128" s="19">
        <v>777</v>
      </c>
    </row>
    <row r="129" spans="1:9" s="123" customFormat="1" ht="12" customHeight="1" x14ac:dyDescent="0.2">
      <c r="A129" s="240" t="s">
        <v>148</v>
      </c>
      <c r="B129" s="240"/>
      <c r="C129" s="19">
        <v>198</v>
      </c>
      <c r="D129" s="19">
        <v>182</v>
      </c>
      <c r="E129" s="19">
        <v>90</v>
      </c>
      <c r="F129" s="19">
        <v>92</v>
      </c>
      <c r="G129" s="19">
        <v>16</v>
      </c>
      <c r="H129" s="19">
        <v>11</v>
      </c>
      <c r="I129" s="19">
        <v>5</v>
      </c>
    </row>
    <row r="130" spans="1:9" s="123" customFormat="1" ht="12" customHeight="1" x14ac:dyDescent="0.2">
      <c r="A130" s="240" t="s">
        <v>149</v>
      </c>
      <c r="B130" s="240"/>
      <c r="C130" s="19">
        <v>7421</v>
      </c>
      <c r="D130" s="19">
        <v>5572</v>
      </c>
      <c r="E130" s="19">
        <v>2519</v>
      </c>
      <c r="F130" s="19">
        <v>3053</v>
      </c>
      <c r="G130" s="19">
        <v>1849</v>
      </c>
      <c r="H130" s="19">
        <v>940</v>
      </c>
      <c r="I130" s="19">
        <v>909</v>
      </c>
    </row>
    <row r="131" spans="1:9" s="123" customFormat="1" ht="12" customHeight="1" x14ac:dyDescent="0.2">
      <c r="A131" s="240" t="s">
        <v>151</v>
      </c>
      <c r="B131" s="240"/>
      <c r="C131" s="19">
        <v>2579</v>
      </c>
      <c r="D131" s="19">
        <v>1830</v>
      </c>
      <c r="E131" s="19">
        <v>799</v>
      </c>
      <c r="F131" s="19">
        <v>1031</v>
      </c>
      <c r="G131" s="19">
        <v>749</v>
      </c>
      <c r="H131" s="19">
        <v>374</v>
      </c>
      <c r="I131" s="19">
        <v>375</v>
      </c>
    </row>
    <row r="132" spans="1:9" s="123" customFormat="1" ht="12" customHeight="1" x14ac:dyDescent="0.2">
      <c r="A132" s="240" t="s">
        <v>152</v>
      </c>
      <c r="B132" s="240"/>
      <c r="C132" s="19">
        <v>675</v>
      </c>
      <c r="D132" s="19">
        <v>617</v>
      </c>
      <c r="E132" s="19">
        <v>310</v>
      </c>
      <c r="F132" s="19">
        <v>307</v>
      </c>
      <c r="G132" s="19">
        <v>58</v>
      </c>
      <c r="H132" s="19">
        <v>26</v>
      </c>
      <c r="I132" s="19">
        <v>32</v>
      </c>
    </row>
    <row r="133" spans="1:9" s="123" customFormat="1" ht="12" customHeight="1" x14ac:dyDescent="0.2">
      <c r="A133" s="240" t="s">
        <v>153</v>
      </c>
      <c r="B133" s="240"/>
      <c r="C133" s="19">
        <v>701</v>
      </c>
      <c r="D133" s="19">
        <v>564</v>
      </c>
      <c r="E133" s="19">
        <v>273</v>
      </c>
      <c r="F133" s="19">
        <v>291</v>
      </c>
      <c r="G133" s="19">
        <v>137</v>
      </c>
      <c r="H133" s="19">
        <v>63</v>
      </c>
      <c r="I133" s="19">
        <v>74</v>
      </c>
    </row>
    <row r="134" spans="1:9" s="123" customFormat="1" ht="12" customHeight="1" x14ac:dyDescent="0.2">
      <c r="A134" s="240" t="s">
        <v>155</v>
      </c>
      <c r="B134" s="240"/>
      <c r="C134" s="19">
        <v>538</v>
      </c>
      <c r="D134" s="19">
        <v>403</v>
      </c>
      <c r="E134" s="19">
        <v>212</v>
      </c>
      <c r="F134" s="19">
        <v>191</v>
      </c>
      <c r="G134" s="19">
        <v>135</v>
      </c>
      <c r="H134" s="19">
        <v>73</v>
      </c>
      <c r="I134" s="19">
        <v>62</v>
      </c>
    </row>
    <row r="135" spans="1:9" s="123" customFormat="1" ht="12" customHeight="1" x14ac:dyDescent="0.2">
      <c r="A135" s="240" t="s">
        <v>160</v>
      </c>
      <c r="B135" s="240"/>
      <c r="C135" s="19">
        <v>3244</v>
      </c>
      <c r="D135" s="19">
        <v>2450</v>
      </c>
      <c r="E135" s="19">
        <v>1152</v>
      </c>
      <c r="F135" s="19">
        <v>1298</v>
      </c>
      <c r="G135" s="19">
        <v>794</v>
      </c>
      <c r="H135" s="19">
        <v>390</v>
      </c>
      <c r="I135" s="19">
        <v>404</v>
      </c>
    </row>
    <row r="136" spans="1:9" s="123" customFormat="1" ht="12" customHeight="1" x14ac:dyDescent="0.2">
      <c r="A136" s="240" t="s">
        <v>353</v>
      </c>
      <c r="B136" s="240"/>
      <c r="C136" s="19">
        <v>2694</v>
      </c>
      <c r="D136" s="19">
        <v>2379</v>
      </c>
      <c r="E136" s="19">
        <v>1110</v>
      </c>
      <c r="F136" s="19">
        <v>1269</v>
      </c>
      <c r="G136" s="19">
        <v>315</v>
      </c>
      <c r="H136" s="19">
        <v>162</v>
      </c>
      <c r="I136" s="19">
        <v>153</v>
      </c>
    </row>
    <row r="137" spans="1:9" s="123" customFormat="1" ht="12" customHeight="1" x14ac:dyDescent="0.2">
      <c r="A137" s="213" t="s">
        <v>383</v>
      </c>
      <c r="B137" s="213"/>
      <c r="C137" s="25">
        <v>804</v>
      </c>
      <c r="D137" s="25">
        <v>740</v>
      </c>
      <c r="E137" s="25">
        <v>357</v>
      </c>
      <c r="F137" s="25">
        <v>383</v>
      </c>
      <c r="G137" s="25">
        <v>64</v>
      </c>
      <c r="H137" s="25">
        <v>31</v>
      </c>
      <c r="I137" s="25">
        <v>33</v>
      </c>
    </row>
    <row r="138" spans="1:9" s="123" customFormat="1" ht="12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</row>
    <row r="139" spans="1:9" s="123" customFormat="1" ht="12" customHeight="1" x14ac:dyDescent="0.2">
      <c r="A139" s="243" t="s">
        <v>165</v>
      </c>
      <c r="B139" s="243"/>
      <c r="C139" s="16">
        <v>5954</v>
      </c>
      <c r="D139" s="16">
        <v>5299</v>
      </c>
      <c r="E139" s="16">
        <v>2604</v>
      </c>
      <c r="F139" s="16">
        <v>2695</v>
      </c>
      <c r="G139" s="16">
        <v>655</v>
      </c>
      <c r="H139" s="16">
        <v>350</v>
      </c>
      <c r="I139" s="16">
        <v>305</v>
      </c>
    </row>
    <row r="140" spans="1:9" s="123" customFormat="1" ht="12" customHeight="1" x14ac:dyDescent="0.2">
      <c r="A140" s="240" t="s">
        <v>166</v>
      </c>
      <c r="B140" s="240"/>
      <c r="C140" s="19">
        <v>1557</v>
      </c>
      <c r="D140" s="19">
        <v>1400</v>
      </c>
      <c r="E140" s="19">
        <v>692</v>
      </c>
      <c r="F140" s="19">
        <v>708</v>
      </c>
      <c r="G140" s="19">
        <v>157</v>
      </c>
      <c r="H140" s="19">
        <v>86</v>
      </c>
      <c r="I140" s="19">
        <v>71</v>
      </c>
    </row>
    <row r="141" spans="1:9" s="123" customFormat="1" ht="12" customHeight="1" x14ac:dyDescent="0.2">
      <c r="A141" s="240" t="s">
        <v>167</v>
      </c>
      <c r="B141" s="240"/>
      <c r="C141" s="19">
        <v>53</v>
      </c>
      <c r="D141" s="19">
        <v>47</v>
      </c>
      <c r="E141" s="19">
        <v>30</v>
      </c>
      <c r="F141" s="19">
        <v>17</v>
      </c>
      <c r="G141" s="19">
        <v>6</v>
      </c>
      <c r="H141" s="19">
        <v>3</v>
      </c>
      <c r="I141" s="19">
        <v>3</v>
      </c>
    </row>
    <row r="142" spans="1:9" s="123" customFormat="1" ht="12" customHeight="1" x14ac:dyDescent="0.2">
      <c r="A142" s="240" t="s">
        <v>168</v>
      </c>
      <c r="B142" s="240"/>
      <c r="C142" s="19">
        <v>49</v>
      </c>
      <c r="D142" s="19">
        <v>42</v>
      </c>
      <c r="E142" s="19">
        <v>28</v>
      </c>
      <c r="F142" s="19">
        <v>14</v>
      </c>
      <c r="G142" s="19">
        <v>7</v>
      </c>
      <c r="H142" s="19">
        <v>4</v>
      </c>
      <c r="I142" s="19">
        <v>3</v>
      </c>
    </row>
    <row r="143" spans="1:9" s="123" customFormat="1" ht="12" customHeight="1" x14ac:dyDescent="0.2">
      <c r="A143" s="240" t="s">
        <v>169</v>
      </c>
      <c r="B143" s="240"/>
      <c r="C143" s="19">
        <v>36</v>
      </c>
      <c r="D143" s="19">
        <v>34</v>
      </c>
      <c r="E143" s="19">
        <v>21</v>
      </c>
      <c r="F143" s="19">
        <v>13</v>
      </c>
      <c r="G143" s="19">
        <v>2</v>
      </c>
      <c r="H143" s="19">
        <v>1</v>
      </c>
      <c r="I143" s="19">
        <v>1</v>
      </c>
    </row>
    <row r="144" spans="1:9" s="123" customFormat="1" ht="12" customHeight="1" x14ac:dyDescent="0.2">
      <c r="A144" s="240" t="s">
        <v>170</v>
      </c>
      <c r="B144" s="240"/>
      <c r="C144" s="19">
        <v>1110</v>
      </c>
      <c r="D144" s="19">
        <v>951</v>
      </c>
      <c r="E144" s="19">
        <v>443</v>
      </c>
      <c r="F144" s="19">
        <v>508</v>
      </c>
      <c r="G144" s="19">
        <v>159</v>
      </c>
      <c r="H144" s="19">
        <v>87</v>
      </c>
      <c r="I144" s="19">
        <v>72</v>
      </c>
    </row>
    <row r="145" spans="1:9" s="123" customFormat="1" ht="12" customHeight="1" x14ac:dyDescent="0.2">
      <c r="A145" s="240" t="s">
        <v>171</v>
      </c>
      <c r="B145" s="240"/>
      <c r="C145" s="19">
        <v>489</v>
      </c>
      <c r="D145" s="19">
        <v>445</v>
      </c>
      <c r="E145" s="19">
        <v>228</v>
      </c>
      <c r="F145" s="19">
        <v>217</v>
      </c>
      <c r="G145" s="19">
        <v>44</v>
      </c>
      <c r="H145" s="19">
        <v>23</v>
      </c>
      <c r="I145" s="19">
        <v>21</v>
      </c>
    </row>
    <row r="146" spans="1:9" s="123" customFormat="1" ht="12" customHeight="1" x14ac:dyDescent="0.2">
      <c r="A146" s="240" t="s">
        <v>172</v>
      </c>
      <c r="B146" s="240"/>
      <c r="C146" s="19">
        <v>42</v>
      </c>
      <c r="D146" s="19">
        <v>38</v>
      </c>
      <c r="E146" s="19">
        <v>21</v>
      </c>
      <c r="F146" s="19">
        <v>17</v>
      </c>
      <c r="G146" s="19">
        <v>4</v>
      </c>
      <c r="H146" s="19">
        <v>2</v>
      </c>
      <c r="I146" s="19">
        <v>2</v>
      </c>
    </row>
    <row r="147" spans="1:9" s="123" customFormat="1" ht="12" customHeight="1" x14ac:dyDescent="0.2">
      <c r="A147" s="242" t="s">
        <v>173</v>
      </c>
      <c r="B147" s="242"/>
      <c r="C147" s="25">
        <v>2618</v>
      </c>
      <c r="D147" s="25">
        <v>2342</v>
      </c>
      <c r="E147" s="25">
        <v>1141</v>
      </c>
      <c r="F147" s="25">
        <v>1201</v>
      </c>
      <c r="G147" s="25">
        <v>276</v>
      </c>
      <c r="H147" s="25">
        <v>144</v>
      </c>
      <c r="I147" s="25">
        <v>132</v>
      </c>
    </row>
    <row r="148" spans="1:9" s="123" customFormat="1" ht="12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</row>
    <row r="149" spans="1:9" s="123" customFormat="1" ht="12" customHeight="1" x14ac:dyDescent="0.2">
      <c r="A149" s="243" t="s">
        <v>174</v>
      </c>
      <c r="B149" s="243"/>
      <c r="C149" s="16">
        <v>57005</v>
      </c>
      <c r="D149" s="16">
        <v>41852</v>
      </c>
      <c r="E149" s="16">
        <v>19928</v>
      </c>
      <c r="F149" s="16">
        <v>21924</v>
      </c>
      <c r="G149" s="16">
        <v>15153</v>
      </c>
      <c r="H149" s="16">
        <v>7873</v>
      </c>
      <c r="I149" s="16">
        <v>7280</v>
      </c>
    </row>
    <row r="150" spans="1:9" s="123" customFormat="1" ht="12" customHeight="1" x14ac:dyDescent="0.2">
      <c r="A150" s="240" t="s">
        <v>175</v>
      </c>
      <c r="B150" s="240"/>
      <c r="C150" s="19">
        <v>5082</v>
      </c>
      <c r="D150" s="19">
        <v>3719</v>
      </c>
      <c r="E150" s="19">
        <v>1789</v>
      </c>
      <c r="F150" s="19">
        <v>1930</v>
      </c>
      <c r="G150" s="19">
        <v>1363</v>
      </c>
      <c r="H150" s="19">
        <v>736</v>
      </c>
      <c r="I150" s="19">
        <v>627</v>
      </c>
    </row>
    <row r="151" spans="1:9" s="123" customFormat="1" ht="12" customHeight="1" x14ac:dyDescent="0.2">
      <c r="A151" s="240" t="s">
        <v>176</v>
      </c>
      <c r="B151" s="240"/>
      <c r="C151" s="19">
        <v>44270</v>
      </c>
      <c r="D151" s="19">
        <v>32769</v>
      </c>
      <c r="E151" s="19">
        <v>15488</v>
      </c>
      <c r="F151" s="19">
        <v>17281</v>
      </c>
      <c r="G151" s="19">
        <v>11501</v>
      </c>
      <c r="H151" s="19">
        <v>5907</v>
      </c>
      <c r="I151" s="19">
        <v>5594</v>
      </c>
    </row>
    <row r="152" spans="1:9" s="123" customFormat="1" ht="12" customHeight="1" x14ac:dyDescent="0.2">
      <c r="A152" s="240" t="s">
        <v>177</v>
      </c>
      <c r="B152" s="240"/>
      <c r="C152" s="19">
        <v>3068</v>
      </c>
      <c r="D152" s="19">
        <v>1793</v>
      </c>
      <c r="E152" s="19">
        <v>906</v>
      </c>
      <c r="F152" s="19">
        <v>887</v>
      </c>
      <c r="G152" s="19">
        <v>1275</v>
      </c>
      <c r="H152" s="19">
        <v>679</v>
      </c>
      <c r="I152" s="19">
        <v>596</v>
      </c>
    </row>
    <row r="153" spans="1:9" s="123" customFormat="1" ht="12" customHeight="1" x14ac:dyDescent="0.2">
      <c r="A153" s="240" t="s">
        <v>183</v>
      </c>
      <c r="B153" s="240"/>
      <c r="C153" s="19">
        <v>388</v>
      </c>
      <c r="D153" s="19">
        <v>357</v>
      </c>
      <c r="E153" s="19">
        <v>179</v>
      </c>
      <c r="F153" s="19">
        <v>178</v>
      </c>
      <c r="G153" s="19">
        <v>31</v>
      </c>
      <c r="H153" s="19">
        <v>13</v>
      </c>
      <c r="I153" s="19">
        <v>18</v>
      </c>
    </row>
    <row r="154" spans="1:9" s="123" customFormat="1" ht="12" customHeight="1" x14ac:dyDescent="0.2">
      <c r="A154" s="240" t="s">
        <v>184</v>
      </c>
      <c r="B154" s="240"/>
      <c r="C154" s="19">
        <v>1613</v>
      </c>
      <c r="D154" s="19">
        <v>1316</v>
      </c>
      <c r="E154" s="19">
        <v>636</v>
      </c>
      <c r="F154" s="19">
        <v>680</v>
      </c>
      <c r="G154" s="19">
        <v>297</v>
      </c>
      <c r="H154" s="19">
        <v>166</v>
      </c>
      <c r="I154" s="19">
        <v>131</v>
      </c>
    </row>
    <row r="155" spans="1:9" s="123" customFormat="1" ht="12" customHeight="1" x14ac:dyDescent="0.2">
      <c r="A155" s="244" t="s">
        <v>190</v>
      </c>
      <c r="B155" s="244"/>
      <c r="C155" s="25">
        <v>2584</v>
      </c>
      <c r="D155" s="25">
        <v>1898</v>
      </c>
      <c r="E155" s="25">
        <v>930</v>
      </c>
      <c r="F155" s="25">
        <v>968</v>
      </c>
      <c r="G155" s="25">
        <v>686</v>
      </c>
      <c r="H155" s="25">
        <v>372</v>
      </c>
      <c r="I155" s="25">
        <v>314</v>
      </c>
    </row>
    <row r="156" spans="1:9" s="123" customFormat="1" ht="12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</row>
    <row r="157" spans="1:9" s="123" customFormat="1" ht="12" customHeight="1" x14ac:dyDescent="0.2">
      <c r="A157" s="243" t="s">
        <v>193</v>
      </c>
      <c r="B157" s="243"/>
      <c r="C157" s="16">
        <v>10298</v>
      </c>
      <c r="D157" s="16">
        <v>7023</v>
      </c>
      <c r="E157" s="16">
        <v>3473</v>
      </c>
      <c r="F157" s="16">
        <v>3550</v>
      </c>
      <c r="G157" s="16">
        <v>3275</v>
      </c>
      <c r="H157" s="16">
        <v>1760</v>
      </c>
      <c r="I157" s="16">
        <v>1515</v>
      </c>
    </row>
    <row r="158" spans="1:9" s="123" customFormat="1" ht="12" customHeight="1" x14ac:dyDescent="0.2">
      <c r="A158" s="240" t="s">
        <v>194</v>
      </c>
      <c r="B158" s="240"/>
      <c r="C158" s="19">
        <v>6110</v>
      </c>
      <c r="D158" s="19">
        <v>4049</v>
      </c>
      <c r="E158" s="19">
        <v>2049</v>
      </c>
      <c r="F158" s="19">
        <v>2000</v>
      </c>
      <c r="G158" s="19">
        <v>2061</v>
      </c>
      <c r="H158" s="19">
        <v>1082</v>
      </c>
      <c r="I158" s="19">
        <v>979</v>
      </c>
    </row>
    <row r="159" spans="1:9" s="123" customFormat="1" ht="12" customHeight="1" x14ac:dyDescent="0.2">
      <c r="A159" s="244" t="s">
        <v>374</v>
      </c>
      <c r="B159" s="244"/>
      <c r="C159" s="25">
        <v>4188</v>
      </c>
      <c r="D159" s="25">
        <v>2974</v>
      </c>
      <c r="E159" s="25">
        <v>1424</v>
      </c>
      <c r="F159" s="25">
        <v>1550</v>
      </c>
      <c r="G159" s="25">
        <v>1214</v>
      </c>
      <c r="H159" s="25">
        <v>678</v>
      </c>
      <c r="I159" s="25">
        <v>536</v>
      </c>
    </row>
    <row r="160" spans="1:9" s="123" customFormat="1" ht="12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</row>
    <row r="161" spans="1:9" s="123" customFormat="1" ht="12" customHeight="1" x14ac:dyDescent="0.2">
      <c r="A161" s="243" t="s">
        <v>200</v>
      </c>
      <c r="B161" s="243"/>
      <c r="C161" s="16">
        <v>5629</v>
      </c>
      <c r="D161" s="16">
        <v>5096</v>
      </c>
      <c r="E161" s="16">
        <v>2529</v>
      </c>
      <c r="F161" s="16">
        <v>2567</v>
      </c>
      <c r="G161" s="16">
        <v>533</v>
      </c>
      <c r="H161" s="16">
        <v>300</v>
      </c>
      <c r="I161" s="16">
        <v>233</v>
      </c>
    </row>
    <row r="162" spans="1:9" s="123" customFormat="1" ht="12" customHeight="1" x14ac:dyDescent="0.2">
      <c r="A162" s="240" t="s">
        <v>201</v>
      </c>
      <c r="B162" s="240"/>
      <c r="C162" s="19">
        <v>1831</v>
      </c>
      <c r="D162" s="19">
        <v>1609</v>
      </c>
      <c r="E162" s="19">
        <v>782</v>
      </c>
      <c r="F162" s="19">
        <v>827</v>
      </c>
      <c r="G162" s="19">
        <v>222</v>
      </c>
      <c r="H162" s="19">
        <v>127</v>
      </c>
      <c r="I162" s="19">
        <v>95</v>
      </c>
    </row>
    <row r="163" spans="1:9" s="123" customFormat="1" ht="12" customHeight="1" x14ac:dyDescent="0.2">
      <c r="A163" s="240" t="s">
        <v>202</v>
      </c>
      <c r="B163" s="240"/>
      <c r="C163" s="19">
        <v>1745</v>
      </c>
      <c r="D163" s="19">
        <v>1633</v>
      </c>
      <c r="E163" s="19">
        <v>812</v>
      </c>
      <c r="F163" s="19">
        <v>821</v>
      </c>
      <c r="G163" s="19">
        <v>112</v>
      </c>
      <c r="H163" s="19">
        <v>67</v>
      </c>
      <c r="I163" s="19">
        <v>45</v>
      </c>
    </row>
    <row r="164" spans="1:9" s="123" customFormat="1" ht="12" customHeight="1" x14ac:dyDescent="0.2">
      <c r="A164" s="244" t="s">
        <v>348</v>
      </c>
      <c r="B164" s="244"/>
      <c r="C164" s="42">
        <v>2053</v>
      </c>
      <c r="D164" s="42">
        <v>1854</v>
      </c>
      <c r="E164" s="42">
        <v>935</v>
      </c>
      <c r="F164" s="42">
        <v>919</v>
      </c>
      <c r="G164" s="42">
        <v>199</v>
      </c>
      <c r="H164" s="42">
        <v>106</v>
      </c>
      <c r="I164" s="42">
        <v>93</v>
      </c>
    </row>
    <row r="165" spans="1:9" s="123" customFormat="1" ht="12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</row>
    <row r="166" spans="1:9" s="123" customFormat="1" ht="12" customHeight="1" x14ac:dyDescent="0.2">
      <c r="A166" s="243" t="s">
        <v>206</v>
      </c>
      <c r="B166" s="243"/>
      <c r="C166" s="16">
        <v>8649</v>
      </c>
      <c r="D166" s="16">
        <v>6479</v>
      </c>
      <c r="E166" s="16">
        <v>3220</v>
      </c>
      <c r="F166" s="16">
        <v>3259</v>
      </c>
      <c r="G166" s="16">
        <v>2170</v>
      </c>
      <c r="H166" s="16">
        <v>1184</v>
      </c>
      <c r="I166" s="16">
        <v>986</v>
      </c>
    </row>
    <row r="167" spans="1:9" s="123" customFormat="1" ht="12" customHeight="1" x14ac:dyDescent="0.2">
      <c r="A167" s="240" t="s">
        <v>207</v>
      </c>
      <c r="B167" s="240"/>
      <c r="C167" s="19">
        <v>1432</v>
      </c>
      <c r="D167" s="19">
        <v>1074</v>
      </c>
      <c r="E167" s="19">
        <v>531</v>
      </c>
      <c r="F167" s="19">
        <v>543</v>
      </c>
      <c r="G167" s="19">
        <v>358</v>
      </c>
      <c r="H167" s="19">
        <v>209</v>
      </c>
      <c r="I167" s="19">
        <v>149</v>
      </c>
    </row>
    <row r="168" spans="1:9" s="123" customFormat="1" ht="12" customHeight="1" x14ac:dyDescent="0.2">
      <c r="A168" s="240" t="s">
        <v>209</v>
      </c>
      <c r="B168" s="240"/>
      <c r="C168" s="19">
        <v>94</v>
      </c>
      <c r="D168" s="19">
        <v>87</v>
      </c>
      <c r="E168" s="19">
        <v>43</v>
      </c>
      <c r="F168" s="19">
        <v>44</v>
      </c>
      <c r="G168" s="19">
        <v>7</v>
      </c>
      <c r="H168" s="19">
        <v>7</v>
      </c>
      <c r="I168" s="19"/>
    </row>
    <row r="169" spans="1:9" s="123" customFormat="1" ht="12" customHeight="1" x14ac:dyDescent="0.2">
      <c r="A169" s="240" t="s">
        <v>210</v>
      </c>
      <c r="B169" s="240"/>
      <c r="C169" s="19">
        <v>890</v>
      </c>
      <c r="D169" s="19">
        <v>514</v>
      </c>
      <c r="E169" s="19">
        <v>252</v>
      </c>
      <c r="F169" s="19">
        <v>262</v>
      </c>
      <c r="G169" s="19">
        <v>376</v>
      </c>
      <c r="H169" s="19">
        <v>210</v>
      </c>
      <c r="I169" s="19">
        <v>166</v>
      </c>
    </row>
    <row r="170" spans="1:9" s="123" customFormat="1" ht="12" customHeight="1" x14ac:dyDescent="0.2">
      <c r="A170" s="240" t="s">
        <v>215</v>
      </c>
      <c r="B170" s="240"/>
      <c r="C170" s="19">
        <v>177</v>
      </c>
      <c r="D170" s="19">
        <v>164</v>
      </c>
      <c r="E170" s="19">
        <v>72</v>
      </c>
      <c r="F170" s="19">
        <v>92</v>
      </c>
      <c r="G170" s="19">
        <v>13</v>
      </c>
      <c r="H170" s="19">
        <v>7</v>
      </c>
      <c r="I170" s="19">
        <v>6</v>
      </c>
    </row>
    <row r="171" spans="1:9" s="123" customFormat="1" ht="12" customHeight="1" x14ac:dyDescent="0.2">
      <c r="A171" s="240" t="s">
        <v>216</v>
      </c>
      <c r="B171" s="240"/>
      <c r="C171" s="19">
        <v>2782</v>
      </c>
      <c r="D171" s="19">
        <v>2200</v>
      </c>
      <c r="E171" s="19">
        <v>1102</v>
      </c>
      <c r="F171" s="19">
        <v>1098</v>
      </c>
      <c r="G171" s="19">
        <v>582</v>
      </c>
      <c r="H171" s="19">
        <v>280</v>
      </c>
      <c r="I171" s="19">
        <v>302</v>
      </c>
    </row>
    <row r="172" spans="1:9" s="123" customFormat="1" ht="12" customHeight="1" x14ac:dyDescent="0.2">
      <c r="A172" s="240" t="s">
        <v>217</v>
      </c>
      <c r="B172" s="240"/>
      <c r="C172" s="19">
        <v>790</v>
      </c>
      <c r="D172" s="19">
        <v>593</v>
      </c>
      <c r="E172" s="19">
        <v>287</v>
      </c>
      <c r="F172" s="19">
        <v>306</v>
      </c>
      <c r="G172" s="19">
        <v>197</v>
      </c>
      <c r="H172" s="19">
        <v>119</v>
      </c>
      <c r="I172" s="19">
        <v>78</v>
      </c>
    </row>
    <row r="173" spans="1:9" s="123" customFormat="1" ht="12" customHeight="1" x14ac:dyDescent="0.2">
      <c r="A173" s="240" t="s">
        <v>220</v>
      </c>
      <c r="B173" s="240"/>
      <c r="C173" s="19">
        <v>308</v>
      </c>
      <c r="D173" s="19">
        <v>263</v>
      </c>
      <c r="E173" s="19">
        <v>128</v>
      </c>
      <c r="F173" s="19">
        <v>135</v>
      </c>
      <c r="G173" s="19">
        <v>45</v>
      </c>
      <c r="H173" s="19">
        <v>24</v>
      </c>
      <c r="I173" s="19">
        <v>21</v>
      </c>
    </row>
    <row r="174" spans="1:9" s="123" customFormat="1" ht="12" customHeight="1" x14ac:dyDescent="0.2">
      <c r="A174" s="240" t="s">
        <v>221</v>
      </c>
      <c r="B174" s="240"/>
      <c r="C174" s="19">
        <v>844</v>
      </c>
      <c r="D174" s="19">
        <v>548</v>
      </c>
      <c r="E174" s="19">
        <v>281</v>
      </c>
      <c r="F174" s="19">
        <v>267</v>
      </c>
      <c r="G174" s="19">
        <v>296</v>
      </c>
      <c r="H174" s="19">
        <v>160</v>
      </c>
      <c r="I174" s="19">
        <v>136</v>
      </c>
    </row>
    <row r="175" spans="1:9" s="123" customFormat="1" ht="12" customHeight="1" x14ac:dyDescent="0.2">
      <c r="A175" s="240" t="s">
        <v>222</v>
      </c>
      <c r="B175" s="240"/>
      <c r="C175" s="19">
        <v>381</v>
      </c>
      <c r="D175" s="19">
        <v>305</v>
      </c>
      <c r="E175" s="19">
        <v>155</v>
      </c>
      <c r="F175" s="19">
        <v>150</v>
      </c>
      <c r="G175" s="19">
        <v>76</v>
      </c>
      <c r="H175" s="19">
        <v>48</v>
      </c>
      <c r="I175" s="19">
        <v>28</v>
      </c>
    </row>
    <row r="176" spans="1:9" s="123" customFormat="1" ht="12" customHeight="1" x14ac:dyDescent="0.2">
      <c r="A176" s="244" t="s">
        <v>223</v>
      </c>
      <c r="B176" s="244"/>
      <c r="C176" s="25">
        <v>951</v>
      </c>
      <c r="D176" s="25">
        <v>731</v>
      </c>
      <c r="E176" s="25">
        <v>369</v>
      </c>
      <c r="F176" s="25">
        <v>362</v>
      </c>
      <c r="G176" s="25">
        <v>220</v>
      </c>
      <c r="H176" s="25">
        <v>120</v>
      </c>
      <c r="I176" s="25">
        <v>100</v>
      </c>
    </row>
    <row r="177" spans="1:9" s="123" customFormat="1" ht="12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</row>
    <row r="178" spans="1:9" s="123" customFormat="1" ht="12" customHeight="1" x14ac:dyDescent="0.2">
      <c r="A178" s="243" t="s">
        <v>225</v>
      </c>
      <c r="B178" s="243"/>
      <c r="C178" s="16">
        <v>354023</v>
      </c>
      <c r="D178" s="16">
        <v>254597</v>
      </c>
      <c r="E178" s="16">
        <v>120787</v>
      </c>
      <c r="F178" s="16">
        <v>133810</v>
      </c>
      <c r="G178" s="16">
        <v>99426</v>
      </c>
      <c r="H178" s="16">
        <v>51550</v>
      </c>
      <c r="I178" s="16">
        <v>47876</v>
      </c>
    </row>
    <row r="179" spans="1:9" s="123" customFormat="1" ht="12" customHeight="1" x14ac:dyDescent="0.2">
      <c r="A179" s="240" t="s">
        <v>226</v>
      </c>
      <c r="B179" s="240"/>
      <c r="C179" s="19">
        <v>49796</v>
      </c>
      <c r="D179" s="19">
        <v>37151</v>
      </c>
      <c r="E179" s="19">
        <v>17665</v>
      </c>
      <c r="F179" s="19">
        <v>19486</v>
      </c>
      <c r="G179" s="19">
        <v>12645</v>
      </c>
      <c r="H179" s="19">
        <v>6626</v>
      </c>
      <c r="I179" s="19">
        <v>6019</v>
      </c>
    </row>
    <row r="180" spans="1:9" s="123" customFormat="1" ht="12" customHeight="1" x14ac:dyDescent="0.2">
      <c r="A180" s="240" t="s">
        <v>227</v>
      </c>
      <c r="B180" s="240"/>
      <c r="C180" s="19">
        <v>152321</v>
      </c>
      <c r="D180" s="19">
        <v>103544</v>
      </c>
      <c r="E180" s="19">
        <v>48824</v>
      </c>
      <c r="F180" s="19">
        <v>54720</v>
      </c>
      <c r="G180" s="19">
        <v>48777</v>
      </c>
      <c r="H180" s="19">
        <v>25109</v>
      </c>
      <c r="I180" s="19">
        <v>23668</v>
      </c>
    </row>
    <row r="181" spans="1:9" s="123" customFormat="1" ht="12" customHeight="1" x14ac:dyDescent="0.2">
      <c r="A181" s="240" t="s">
        <v>228</v>
      </c>
      <c r="B181" s="240"/>
      <c r="C181" s="19">
        <v>64371</v>
      </c>
      <c r="D181" s="19">
        <v>48153</v>
      </c>
      <c r="E181" s="19">
        <v>22544</v>
      </c>
      <c r="F181" s="19">
        <v>25609</v>
      </c>
      <c r="G181" s="19">
        <v>16218</v>
      </c>
      <c r="H181" s="19">
        <v>8348</v>
      </c>
      <c r="I181" s="19">
        <v>7870</v>
      </c>
    </row>
    <row r="182" spans="1:9" s="123" customFormat="1" ht="12" customHeight="1" x14ac:dyDescent="0.2">
      <c r="A182" s="240" t="s">
        <v>229</v>
      </c>
      <c r="B182" s="240"/>
      <c r="C182" s="19">
        <v>5954</v>
      </c>
      <c r="D182" s="19">
        <v>5299</v>
      </c>
      <c r="E182" s="19">
        <v>2604</v>
      </c>
      <c r="F182" s="19">
        <v>2695</v>
      </c>
      <c r="G182" s="19">
        <v>655</v>
      </c>
      <c r="H182" s="19">
        <v>350</v>
      </c>
      <c r="I182" s="19">
        <v>305</v>
      </c>
    </row>
    <row r="183" spans="1:9" s="123" customFormat="1" ht="12" customHeight="1" x14ac:dyDescent="0.2">
      <c r="A183" s="240" t="s">
        <v>230</v>
      </c>
      <c r="B183" s="240"/>
      <c r="C183" s="19">
        <v>57005</v>
      </c>
      <c r="D183" s="19">
        <v>41852</v>
      </c>
      <c r="E183" s="19">
        <v>19928</v>
      </c>
      <c r="F183" s="19">
        <v>21924</v>
      </c>
      <c r="G183" s="19">
        <v>15153</v>
      </c>
      <c r="H183" s="19">
        <v>7873</v>
      </c>
      <c r="I183" s="19">
        <v>7280</v>
      </c>
    </row>
    <row r="184" spans="1:9" s="123" customFormat="1" ht="12" customHeight="1" x14ac:dyDescent="0.2">
      <c r="A184" s="240" t="s">
        <v>231</v>
      </c>
      <c r="B184" s="240"/>
      <c r="C184" s="19">
        <v>10298</v>
      </c>
      <c r="D184" s="19">
        <v>7023</v>
      </c>
      <c r="E184" s="19">
        <v>3473</v>
      </c>
      <c r="F184" s="19">
        <v>3550</v>
      </c>
      <c r="G184" s="19">
        <v>3275</v>
      </c>
      <c r="H184" s="19">
        <v>1760</v>
      </c>
      <c r="I184" s="19">
        <v>1515</v>
      </c>
    </row>
    <row r="185" spans="1:9" s="123" customFormat="1" ht="12" customHeight="1" x14ac:dyDescent="0.2">
      <c r="A185" s="240" t="s">
        <v>232</v>
      </c>
      <c r="B185" s="240"/>
      <c r="C185" s="19">
        <v>5629</v>
      </c>
      <c r="D185" s="19">
        <v>5096</v>
      </c>
      <c r="E185" s="19">
        <v>2529</v>
      </c>
      <c r="F185" s="19">
        <v>2567</v>
      </c>
      <c r="G185" s="19">
        <v>533</v>
      </c>
      <c r="H185" s="19">
        <v>300</v>
      </c>
      <c r="I185" s="19">
        <v>233</v>
      </c>
    </row>
    <row r="186" spans="1:9" s="123" customFormat="1" ht="12" customHeight="1" x14ac:dyDescent="0.2">
      <c r="A186" s="242" t="s">
        <v>233</v>
      </c>
      <c r="B186" s="242"/>
      <c r="C186" s="25">
        <v>8649</v>
      </c>
      <c r="D186" s="25">
        <v>6479</v>
      </c>
      <c r="E186" s="25">
        <v>3220</v>
      </c>
      <c r="F186" s="25">
        <v>3259</v>
      </c>
      <c r="G186" s="25">
        <v>2170</v>
      </c>
      <c r="H186" s="25">
        <v>1184</v>
      </c>
      <c r="I186" s="25">
        <v>986</v>
      </c>
    </row>
    <row r="187" spans="1:9" s="123" customFormat="1" ht="12" customHeight="1" x14ac:dyDescent="0.2">
      <c r="A187" s="213"/>
      <c r="B187" s="213"/>
      <c r="C187" s="42"/>
      <c r="D187" s="42"/>
      <c r="E187" s="42"/>
      <c r="F187" s="42"/>
      <c r="G187" s="42"/>
      <c r="H187" s="42"/>
      <c r="I187" s="42"/>
    </row>
    <row r="188" spans="1:9" s="123" customFormat="1" ht="12" customHeight="1" x14ac:dyDescent="0.2">
      <c r="A188" s="243" t="s">
        <v>367</v>
      </c>
      <c r="B188" s="243"/>
      <c r="C188" s="16">
        <v>328764</v>
      </c>
      <c r="D188" s="16">
        <v>234789</v>
      </c>
      <c r="E188" s="16">
        <v>110941</v>
      </c>
      <c r="F188" s="16">
        <v>123848</v>
      </c>
      <c r="G188" s="16">
        <v>93975</v>
      </c>
      <c r="H188" s="16">
        <v>48629</v>
      </c>
      <c r="I188" s="16">
        <v>45346</v>
      </c>
    </row>
    <row r="189" spans="1:9" s="123" customFormat="1" ht="12" customHeight="1" x14ac:dyDescent="0.2">
      <c r="A189" s="240" t="s">
        <v>362</v>
      </c>
      <c r="B189" s="240"/>
      <c r="C189" s="19">
        <v>53549</v>
      </c>
      <c r="D189" s="19">
        <v>39702</v>
      </c>
      <c r="E189" s="19">
        <v>18843</v>
      </c>
      <c r="F189" s="19">
        <v>20859</v>
      </c>
      <c r="G189" s="19">
        <v>13847</v>
      </c>
      <c r="H189" s="19">
        <v>7181</v>
      </c>
      <c r="I189" s="19">
        <v>6666</v>
      </c>
    </row>
    <row r="190" spans="1:9" s="123" customFormat="1" ht="12" customHeight="1" x14ac:dyDescent="0.2">
      <c r="A190" s="240" t="s">
        <v>363</v>
      </c>
      <c r="B190" s="240"/>
      <c r="C190" s="21">
        <v>50254</v>
      </c>
      <c r="D190" s="21">
        <v>37493</v>
      </c>
      <c r="E190" s="21">
        <v>17833</v>
      </c>
      <c r="F190" s="21">
        <v>19660</v>
      </c>
      <c r="G190" s="21">
        <v>12761</v>
      </c>
      <c r="H190" s="21">
        <v>6698</v>
      </c>
      <c r="I190" s="21">
        <v>6063</v>
      </c>
    </row>
    <row r="191" spans="1:9" s="123" customFormat="1" ht="12" customHeight="1" x14ac:dyDescent="0.2">
      <c r="A191" s="240" t="s">
        <v>364</v>
      </c>
      <c r="B191" s="240"/>
      <c r="C191" s="19">
        <v>56314</v>
      </c>
      <c r="D191" s="19">
        <v>41984</v>
      </c>
      <c r="E191" s="19">
        <v>19530</v>
      </c>
      <c r="F191" s="19">
        <v>22454</v>
      </c>
      <c r="G191" s="19">
        <v>14330</v>
      </c>
      <c r="H191" s="19">
        <v>7331</v>
      </c>
      <c r="I191" s="19">
        <v>6999</v>
      </c>
    </row>
    <row r="192" spans="1:9" s="123" customFormat="1" ht="12" customHeight="1" x14ac:dyDescent="0.2">
      <c r="A192" s="240" t="s">
        <v>365</v>
      </c>
      <c r="B192" s="240"/>
      <c r="C192" s="19">
        <v>151863</v>
      </c>
      <c r="D192" s="19">
        <v>103202</v>
      </c>
      <c r="E192" s="19">
        <v>48656</v>
      </c>
      <c r="F192" s="19">
        <v>54546</v>
      </c>
      <c r="G192" s="19">
        <v>48661</v>
      </c>
      <c r="H192" s="19">
        <v>25037</v>
      </c>
      <c r="I192" s="19">
        <v>23624</v>
      </c>
    </row>
    <row r="193" spans="1:9" s="123" customFormat="1" ht="12" customHeight="1" x14ac:dyDescent="0.2">
      <c r="A193" s="215" t="s">
        <v>360</v>
      </c>
      <c r="B193" s="215"/>
      <c r="C193" s="25">
        <v>16784</v>
      </c>
      <c r="D193" s="25">
        <v>12408</v>
      </c>
      <c r="E193" s="25">
        <v>6079</v>
      </c>
      <c r="F193" s="25">
        <v>6329</v>
      </c>
      <c r="G193" s="25">
        <v>4376</v>
      </c>
      <c r="H193" s="25">
        <v>2382</v>
      </c>
      <c r="I193" s="25">
        <v>1994</v>
      </c>
    </row>
    <row r="194" spans="1:9" s="123" customFormat="1" ht="12" customHeight="1" x14ac:dyDescent="0.2">
      <c r="A194" s="214"/>
      <c r="B194" s="214"/>
      <c r="C194" s="29"/>
      <c r="D194" s="29"/>
      <c r="E194" s="29"/>
      <c r="F194" s="29"/>
      <c r="G194" s="29"/>
      <c r="H194" s="29"/>
      <c r="I194" s="29"/>
    </row>
    <row r="195" spans="1:9" s="123" customFormat="1" ht="12" customHeight="1" x14ac:dyDescent="0.2">
      <c r="A195" s="51" t="s">
        <v>361</v>
      </c>
      <c r="B195" s="51"/>
      <c r="C195" s="40">
        <v>25259</v>
      </c>
      <c r="D195" s="40">
        <v>19808</v>
      </c>
      <c r="E195" s="40">
        <v>9846</v>
      </c>
      <c r="F195" s="40">
        <v>9962</v>
      </c>
      <c r="G195" s="40">
        <v>5451</v>
      </c>
      <c r="H195" s="40">
        <v>2921</v>
      </c>
      <c r="I195" s="40">
        <v>2530</v>
      </c>
    </row>
    <row r="196" spans="1:9" s="218" customFormat="1" ht="12" customHeight="1" x14ac:dyDescent="0.15"/>
    <row r="197" spans="1:9" s="219" customFormat="1" ht="12" customHeight="1" x14ac:dyDescent="0.2">
      <c r="A197" s="241" t="s">
        <v>399</v>
      </c>
      <c r="B197" s="241"/>
      <c r="C197" s="241"/>
      <c r="D197" s="241"/>
      <c r="E197" s="241"/>
      <c r="F197" s="241"/>
      <c r="G197" s="241"/>
      <c r="H197" s="241"/>
      <c r="I197" s="241"/>
    </row>
    <row r="198" spans="1:9" s="219" customFormat="1" ht="12" customHeight="1" x14ac:dyDescent="0.2">
      <c r="A198" s="237" t="s">
        <v>366</v>
      </c>
      <c r="B198" s="234"/>
      <c r="C198" s="234"/>
      <c r="D198" s="234"/>
      <c r="E198" s="234"/>
      <c r="F198" s="234"/>
      <c r="G198" s="234"/>
      <c r="H198" s="234"/>
      <c r="I198" s="234"/>
    </row>
    <row r="199" spans="1:9" s="219" customFormat="1" ht="12" customHeight="1" x14ac:dyDescent="0.2">
      <c r="A199" s="233"/>
      <c r="B199" s="234"/>
      <c r="C199" s="234"/>
      <c r="D199" s="234"/>
      <c r="E199" s="234"/>
      <c r="F199" s="234"/>
      <c r="G199" s="234"/>
      <c r="H199" s="234"/>
      <c r="I199" s="234"/>
    </row>
    <row r="200" spans="1:9" ht="12" customHeight="1" x14ac:dyDescent="0.2">
      <c r="A200" s="235" t="s">
        <v>341</v>
      </c>
      <c r="B200" s="234"/>
      <c r="C200" s="234"/>
      <c r="D200" s="234"/>
      <c r="E200" s="234"/>
      <c r="F200" s="234"/>
      <c r="G200" s="234"/>
      <c r="H200" s="234"/>
      <c r="I200" s="234"/>
    </row>
    <row r="201" spans="1:9" ht="12" customHeight="1" x14ac:dyDescent="0.2">
      <c r="A201" s="236"/>
      <c r="B201" s="234"/>
      <c r="C201" s="234"/>
      <c r="D201" s="234"/>
      <c r="E201" s="234"/>
      <c r="F201" s="234"/>
      <c r="G201" s="234"/>
      <c r="H201" s="234"/>
      <c r="I201" s="234"/>
    </row>
    <row r="202" spans="1:9" ht="12" customHeight="1" x14ac:dyDescent="0.2">
      <c r="A202" s="237" t="s">
        <v>397</v>
      </c>
      <c r="B202" s="238"/>
      <c r="C202" s="238"/>
      <c r="D202" s="238"/>
      <c r="E202" s="238"/>
      <c r="F202" s="238"/>
      <c r="G202" s="238"/>
      <c r="H202" s="238"/>
      <c r="I202" s="238"/>
    </row>
    <row r="203" spans="1:9" ht="12" customHeight="1" x14ac:dyDescent="0.2">
      <c r="A203" s="239" t="s">
        <v>336</v>
      </c>
      <c r="B203" s="234"/>
      <c r="C203" s="234"/>
      <c r="D203" s="234"/>
      <c r="E203" s="234"/>
      <c r="F203" s="234"/>
      <c r="G203" s="234"/>
      <c r="H203" s="234"/>
      <c r="I203" s="234"/>
    </row>
  </sheetData>
  <mergeCells count="168">
    <mergeCell ref="A5:B5"/>
    <mergeCell ref="A23:B23"/>
    <mergeCell ref="A24:B24"/>
    <mergeCell ref="A25:B25"/>
    <mergeCell ref="A22:B22"/>
    <mergeCell ref="A12:B12"/>
    <mergeCell ref="A1:I1"/>
    <mergeCell ref="A2:I2"/>
    <mergeCell ref="A3:I3"/>
    <mergeCell ref="A4:I4"/>
    <mergeCell ref="D5:F5"/>
    <mergeCell ref="G5:I5"/>
    <mergeCell ref="A6:B6"/>
    <mergeCell ref="D6:F6"/>
    <mergeCell ref="G6:I6"/>
    <mergeCell ref="A7:I7"/>
    <mergeCell ref="A9:B9"/>
    <mergeCell ref="A11:B11"/>
    <mergeCell ref="A16:B16"/>
    <mergeCell ref="A20:B20"/>
    <mergeCell ref="A41:B41"/>
    <mergeCell ref="A46:B46"/>
    <mergeCell ref="A51:B51"/>
    <mergeCell ref="A32:B32"/>
    <mergeCell ref="A38:B38"/>
    <mergeCell ref="A39:B39"/>
    <mergeCell ref="A28:B28"/>
    <mergeCell ref="A31:B31"/>
    <mergeCell ref="A37:B37"/>
    <mergeCell ref="A53:B53"/>
    <mergeCell ref="A54:B54"/>
    <mergeCell ref="A57:B57"/>
    <mergeCell ref="A58:B58"/>
    <mergeCell ref="A59:B59"/>
    <mergeCell ref="A56:B56"/>
    <mergeCell ref="A42:B42"/>
    <mergeCell ref="A43:B43"/>
    <mergeCell ref="A52:B52"/>
    <mergeCell ref="A66:B66"/>
    <mergeCell ref="A67:B67"/>
    <mergeCell ref="A70:B70"/>
    <mergeCell ref="A71:B71"/>
    <mergeCell ref="A72:B72"/>
    <mergeCell ref="A69:B69"/>
    <mergeCell ref="A60:B60"/>
    <mergeCell ref="A61:B61"/>
    <mergeCell ref="A62:B62"/>
    <mergeCell ref="A63:B63"/>
    <mergeCell ref="A64:B64"/>
    <mergeCell ref="A65:B65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115:B115"/>
    <mergeCell ref="A116:B116"/>
    <mergeCell ref="A118:B118"/>
    <mergeCell ref="A119:B119"/>
    <mergeCell ref="A121:B121"/>
    <mergeCell ref="A120:B120"/>
    <mergeCell ref="A109:B109"/>
    <mergeCell ref="A110:B110"/>
    <mergeCell ref="A111:B111"/>
    <mergeCell ref="A112:B112"/>
    <mergeCell ref="A113:B113"/>
    <mergeCell ref="A114:B114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42:B142"/>
    <mergeCell ref="A143:B143"/>
    <mergeCell ref="A144:B144"/>
    <mergeCell ref="A145:B145"/>
    <mergeCell ref="A146:B146"/>
    <mergeCell ref="A147:B147"/>
    <mergeCell ref="A134:B134"/>
    <mergeCell ref="A135:B135"/>
    <mergeCell ref="A136:B136"/>
    <mergeCell ref="A139:B139"/>
    <mergeCell ref="A140:B140"/>
    <mergeCell ref="A141:B141"/>
    <mergeCell ref="A164:B164"/>
    <mergeCell ref="A166:B166"/>
    <mergeCell ref="A167:B167"/>
    <mergeCell ref="A169:B169"/>
    <mergeCell ref="A155:B155"/>
    <mergeCell ref="A157:B157"/>
    <mergeCell ref="A158:B158"/>
    <mergeCell ref="A203:I203"/>
    <mergeCell ref="A189:B189"/>
    <mergeCell ref="A191:B191"/>
    <mergeCell ref="A192:B192"/>
    <mergeCell ref="A190:B190"/>
    <mergeCell ref="A183:B183"/>
    <mergeCell ref="A184:B184"/>
    <mergeCell ref="A185:B185"/>
    <mergeCell ref="A186:B186"/>
    <mergeCell ref="A188:B188"/>
    <mergeCell ref="A200:I200"/>
    <mergeCell ref="A201:I201"/>
    <mergeCell ref="A202:I202"/>
    <mergeCell ref="A197:I197"/>
    <mergeCell ref="A198:I198"/>
    <mergeCell ref="A199:I199"/>
    <mergeCell ref="A168:B168"/>
    <mergeCell ref="A176:B176"/>
    <mergeCell ref="A178:B178"/>
    <mergeCell ref="A179:B179"/>
    <mergeCell ref="A181:B181"/>
    <mergeCell ref="A182:B182"/>
    <mergeCell ref="A180:B180"/>
    <mergeCell ref="A170:B170"/>
    <mergeCell ref="A171:B171"/>
    <mergeCell ref="A172:B172"/>
    <mergeCell ref="A173:B173"/>
    <mergeCell ref="A174:B174"/>
    <mergeCell ref="A175:B175"/>
    <mergeCell ref="A161:B161"/>
    <mergeCell ref="A149:B149"/>
    <mergeCell ref="A150:B150"/>
    <mergeCell ref="A152:B152"/>
    <mergeCell ref="A153:B153"/>
    <mergeCell ref="A154:B154"/>
    <mergeCell ref="A151:B151"/>
    <mergeCell ref="A159:B159"/>
    <mergeCell ref="A163:B163"/>
    <mergeCell ref="A162:B162"/>
  </mergeCells>
  <pageMargins left="0.17" right="0.18" top="0.18" bottom="0.32" header="0.17" footer="0.23"/>
  <pageSetup paperSize="9" scale="9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I205"/>
  <sheetViews>
    <sheetView zoomScaleNormal="100" workbookViewId="0">
      <pane ySplit="9" topLeftCell="A10" activePane="bottomLeft" state="frozen"/>
      <selection pane="bottomLeft" activeCell="A10" sqref="A10"/>
    </sheetView>
  </sheetViews>
  <sheetFormatPr defaultColWidth="9.140625" defaultRowHeight="12" customHeight="1" x14ac:dyDescent="0.2"/>
  <cols>
    <col min="1" max="1" width="1.7109375" style="195" customWidth="1"/>
    <col min="2" max="2" width="28.140625" style="195" customWidth="1"/>
    <col min="3" max="3" width="8.42578125" style="196" customWidth="1"/>
    <col min="4" max="9" width="8.42578125" style="195" customWidth="1"/>
    <col min="10" max="16384" width="9.140625" style="195"/>
  </cols>
  <sheetData>
    <row r="1" spans="1:9" s="162" customFormat="1" ht="12.75" customHeight="1" x14ac:dyDescent="0.2">
      <c r="A1" s="253"/>
      <c r="B1" s="253"/>
      <c r="C1" s="253"/>
      <c r="D1" s="253"/>
      <c r="E1" s="253"/>
      <c r="F1" s="253"/>
      <c r="G1" s="253"/>
      <c r="H1" s="253"/>
      <c r="I1" s="253"/>
    </row>
    <row r="2" spans="1:9" s="203" customFormat="1" ht="12" customHeight="1" x14ac:dyDescent="0.2">
      <c r="A2" s="254" t="s">
        <v>394</v>
      </c>
      <c r="B2" s="254"/>
      <c r="C2" s="254"/>
      <c r="D2" s="254"/>
      <c r="E2" s="254"/>
      <c r="F2" s="254"/>
      <c r="G2" s="254"/>
      <c r="H2" s="254"/>
      <c r="I2" s="254"/>
    </row>
    <row r="3" spans="1:9" s="163" customFormat="1" ht="12.7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</row>
    <row r="4" spans="1:9" s="163" customFormat="1" ht="12.75" customHeight="1" x14ac:dyDescent="0.25">
      <c r="A4" s="256"/>
      <c r="B4" s="256"/>
      <c r="C4" s="256"/>
      <c r="D4" s="256"/>
      <c r="E4" s="256"/>
      <c r="F4" s="256"/>
      <c r="G4" s="256"/>
      <c r="H4" s="256"/>
      <c r="I4" s="256"/>
    </row>
    <row r="5" spans="1:9" s="205" customFormat="1" ht="12" customHeight="1" x14ac:dyDescent="0.2">
      <c r="A5" s="257"/>
      <c r="B5" s="258"/>
      <c r="C5" s="20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205" customFormat="1" ht="12" customHeight="1" x14ac:dyDescent="0.2">
      <c r="A6" s="248"/>
      <c r="B6" s="249"/>
      <c r="C6" s="206"/>
      <c r="D6" s="250"/>
      <c r="E6" s="251"/>
      <c r="F6" s="249"/>
      <c r="G6" s="250"/>
      <c r="H6" s="251"/>
      <c r="I6" s="251"/>
    </row>
    <row r="7" spans="1:9" s="20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66" customFormat="1" ht="12" customHeight="1" x14ac:dyDescent="0.2">
      <c r="A8" s="164"/>
      <c r="B8" s="164"/>
      <c r="C8" s="165"/>
      <c r="D8" s="165" t="s">
        <v>1</v>
      </c>
      <c r="E8" s="165" t="s">
        <v>4</v>
      </c>
      <c r="F8" s="165" t="s">
        <v>5</v>
      </c>
      <c r="G8" s="165" t="s">
        <v>1</v>
      </c>
      <c r="H8" s="165" t="s">
        <v>4</v>
      </c>
      <c r="I8" s="165" t="s">
        <v>5</v>
      </c>
    </row>
    <row r="9" spans="1:9" s="168" customFormat="1" ht="12" customHeight="1" x14ac:dyDescent="0.2">
      <c r="A9" s="263" t="s">
        <v>6</v>
      </c>
      <c r="B9" s="263"/>
      <c r="C9" s="167">
        <v>352181</v>
      </c>
      <c r="D9" s="167">
        <v>254310</v>
      </c>
      <c r="E9" s="167">
        <v>120596</v>
      </c>
      <c r="F9" s="167">
        <v>133714</v>
      </c>
      <c r="G9" s="167">
        <v>97871</v>
      </c>
      <c r="H9" s="167">
        <v>50853</v>
      </c>
      <c r="I9" s="167">
        <v>47018</v>
      </c>
    </row>
    <row r="10" spans="1:9" s="168" customFormat="1" ht="12" customHeight="1" x14ac:dyDescent="0.2">
      <c r="A10" s="169"/>
      <c r="B10" s="169"/>
      <c r="C10" s="170"/>
      <c r="D10" s="170"/>
      <c r="E10" s="170"/>
      <c r="F10" s="170"/>
      <c r="G10" s="170"/>
      <c r="H10" s="170"/>
      <c r="I10" s="170"/>
    </row>
    <row r="11" spans="1:9" s="172" customFormat="1" ht="12" customHeight="1" x14ac:dyDescent="0.2">
      <c r="A11" s="264" t="s">
        <v>7</v>
      </c>
      <c r="B11" s="264"/>
      <c r="C11" s="171">
        <v>24706</v>
      </c>
      <c r="D11" s="171">
        <v>18651</v>
      </c>
      <c r="E11" s="171">
        <v>9229</v>
      </c>
      <c r="F11" s="171">
        <v>9422</v>
      </c>
      <c r="G11" s="171">
        <v>6055</v>
      </c>
      <c r="H11" s="171">
        <v>3296</v>
      </c>
      <c r="I11" s="171">
        <v>2759</v>
      </c>
    </row>
    <row r="12" spans="1:9" s="174" customFormat="1" ht="12" customHeight="1" x14ac:dyDescent="0.2">
      <c r="A12" s="265" t="s">
        <v>8</v>
      </c>
      <c r="B12" s="265"/>
      <c r="C12" s="173">
        <v>8718</v>
      </c>
      <c r="D12" s="173">
        <v>6532</v>
      </c>
      <c r="E12" s="173">
        <v>3236</v>
      </c>
      <c r="F12" s="173">
        <v>3296</v>
      </c>
      <c r="G12" s="173">
        <v>2186</v>
      </c>
      <c r="H12" s="173">
        <v>1205</v>
      </c>
      <c r="I12" s="173">
        <v>981</v>
      </c>
    </row>
    <row r="13" spans="1:9" s="174" customFormat="1" ht="12" customHeight="1" x14ac:dyDescent="0.2">
      <c r="A13" s="175"/>
      <c r="B13" s="176" t="s">
        <v>9</v>
      </c>
      <c r="C13" s="173">
        <v>3060</v>
      </c>
      <c r="D13" s="173">
        <v>2395</v>
      </c>
      <c r="E13" s="173">
        <v>1185</v>
      </c>
      <c r="F13" s="173">
        <v>1210</v>
      </c>
      <c r="G13" s="173">
        <v>665</v>
      </c>
      <c r="H13" s="173">
        <v>379</v>
      </c>
      <c r="I13" s="173">
        <v>286</v>
      </c>
    </row>
    <row r="14" spans="1:9" s="174" customFormat="1" ht="12" customHeight="1" x14ac:dyDescent="0.2">
      <c r="A14" s="175"/>
      <c r="B14" s="176" t="s">
        <v>10</v>
      </c>
      <c r="C14" s="173">
        <v>2789</v>
      </c>
      <c r="D14" s="173">
        <v>2225</v>
      </c>
      <c r="E14" s="173">
        <v>1116</v>
      </c>
      <c r="F14" s="173">
        <v>1109</v>
      </c>
      <c r="G14" s="173">
        <v>564</v>
      </c>
      <c r="H14" s="173">
        <v>276</v>
      </c>
      <c r="I14" s="173">
        <v>288</v>
      </c>
    </row>
    <row r="15" spans="1:9" s="174" customFormat="1" ht="12" customHeight="1" x14ac:dyDescent="0.2">
      <c r="A15" s="175"/>
      <c r="B15" s="177" t="s">
        <v>11</v>
      </c>
      <c r="C15" s="173">
        <v>2869</v>
      </c>
      <c r="D15" s="173">
        <v>1912</v>
      </c>
      <c r="E15" s="173">
        <v>935</v>
      </c>
      <c r="F15" s="173">
        <v>977</v>
      </c>
      <c r="G15" s="173">
        <v>957</v>
      </c>
      <c r="H15" s="173">
        <v>550</v>
      </c>
      <c r="I15" s="173">
        <v>407</v>
      </c>
    </row>
    <row r="16" spans="1:9" s="174" customFormat="1" ht="12" customHeight="1" x14ac:dyDescent="0.2">
      <c r="A16" s="265" t="s">
        <v>12</v>
      </c>
      <c r="B16" s="265"/>
      <c r="C16" s="173">
        <v>5634</v>
      </c>
      <c r="D16" s="173">
        <v>5085</v>
      </c>
      <c r="E16" s="173">
        <v>2521</v>
      </c>
      <c r="F16" s="173">
        <v>2564</v>
      </c>
      <c r="G16" s="173">
        <v>549</v>
      </c>
      <c r="H16" s="173">
        <v>308</v>
      </c>
      <c r="I16" s="173">
        <v>241</v>
      </c>
    </row>
    <row r="17" spans="1:9" s="174" customFormat="1" ht="12" customHeight="1" x14ac:dyDescent="0.2">
      <c r="A17" s="175"/>
      <c r="B17" s="176" t="s">
        <v>13</v>
      </c>
      <c r="C17" s="173">
        <v>1752</v>
      </c>
      <c r="D17" s="173">
        <v>1630</v>
      </c>
      <c r="E17" s="173">
        <v>804</v>
      </c>
      <c r="F17" s="173">
        <v>826</v>
      </c>
      <c r="G17" s="173">
        <v>122</v>
      </c>
      <c r="H17" s="173">
        <v>69</v>
      </c>
      <c r="I17" s="173">
        <v>53</v>
      </c>
    </row>
    <row r="18" spans="1:9" s="174" customFormat="1" ht="12" customHeight="1" x14ac:dyDescent="0.2">
      <c r="A18" s="175"/>
      <c r="B18" s="176" t="s">
        <v>14</v>
      </c>
      <c r="C18" s="173">
        <v>1827</v>
      </c>
      <c r="D18" s="173">
        <v>1595</v>
      </c>
      <c r="E18" s="173">
        <v>776</v>
      </c>
      <c r="F18" s="173">
        <v>819</v>
      </c>
      <c r="G18" s="173">
        <v>232</v>
      </c>
      <c r="H18" s="173">
        <v>135</v>
      </c>
      <c r="I18" s="173">
        <v>97</v>
      </c>
    </row>
    <row r="19" spans="1:9" s="174" customFormat="1" ht="12" customHeight="1" x14ac:dyDescent="0.2">
      <c r="A19" s="178"/>
      <c r="B19" s="176" t="s">
        <v>15</v>
      </c>
      <c r="C19" s="173">
        <v>2055</v>
      </c>
      <c r="D19" s="173">
        <v>1860</v>
      </c>
      <c r="E19" s="173">
        <v>941</v>
      </c>
      <c r="F19" s="173">
        <v>919</v>
      </c>
      <c r="G19" s="173">
        <v>195</v>
      </c>
      <c r="H19" s="173">
        <v>104</v>
      </c>
      <c r="I19" s="173">
        <v>91</v>
      </c>
    </row>
    <row r="20" spans="1:9" s="174" customFormat="1" ht="12" customHeight="1" x14ac:dyDescent="0.2">
      <c r="A20" s="266" t="s">
        <v>16</v>
      </c>
      <c r="B20" s="266"/>
      <c r="C20" s="179">
        <v>10354</v>
      </c>
      <c r="D20" s="179">
        <v>7034</v>
      </c>
      <c r="E20" s="179">
        <v>3472</v>
      </c>
      <c r="F20" s="179">
        <v>3562</v>
      </c>
      <c r="G20" s="179">
        <v>3320</v>
      </c>
      <c r="H20" s="179">
        <v>1783</v>
      </c>
      <c r="I20" s="179">
        <v>1537</v>
      </c>
    </row>
    <row r="21" spans="1:9" s="174" customFormat="1" ht="12" customHeight="1" x14ac:dyDescent="0.2">
      <c r="A21" s="178"/>
      <c r="B21" s="178"/>
      <c r="C21" s="178"/>
      <c r="D21" s="178"/>
      <c r="E21" s="178"/>
      <c r="F21" s="178"/>
      <c r="G21" s="178"/>
      <c r="H21" s="178"/>
      <c r="I21" s="178"/>
    </row>
    <row r="22" spans="1:9" s="172" customFormat="1" ht="12" customHeight="1" x14ac:dyDescent="0.2">
      <c r="A22" s="264" t="s">
        <v>345</v>
      </c>
      <c r="B22" s="264"/>
      <c r="C22" s="171">
        <v>70084</v>
      </c>
      <c r="D22" s="171">
        <v>53429</v>
      </c>
      <c r="E22" s="171">
        <v>25148</v>
      </c>
      <c r="F22" s="171">
        <v>28281</v>
      </c>
      <c r="G22" s="171">
        <v>16655</v>
      </c>
      <c r="H22" s="171">
        <v>8620</v>
      </c>
      <c r="I22" s="171">
        <v>8035</v>
      </c>
    </row>
    <row r="23" spans="1:9" s="174" customFormat="1" ht="12" customHeight="1" x14ac:dyDescent="0.2">
      <c r="A23" s="265" t="s">
        <v>18</v>
      </c>
      <c r="B23" s="265"/>
      <c r="C23" s="173">
        <v>41563</v>
      </c>
      <c r="D23" s="173">
        <v>29648</v>
      </c>
      <c r="E23" s="173">
        <v>13599</v>
      </c>
      <c r="F23" s="173">
        <v>16049</v>
      </c>
      <c r="G23" s="173">
        <v>11915</v>
      </c>
      <c r="H23" s="173">
        <v>6074</v>
      </c>
      <c r="I23" s="173">
        <v>5841</v>
      </c>
    </row>
    <row r="24" spans="1:9" s="174" customFormat="1" ht="12" customHeight="1" x14ac:dyDescent="0.2">
      <c r="A24" s="265" t="s">
        <v>19</v>
      </c>
      <c r="B24" s="265"/>
      <c r="C24" s="173">
        <v>5115</v>
      </c>
      <c r="D24" s="173">
        <v>3994</v>
      </c>
      <c r="E24" s="173">
        <v>1954</v>
      </c>
      <c r="F24" s="173">
        <v>2040</v>
      </c>
      <c r="G24" s="173">
        <v>1121</v>
      </c>
      <c r="H24" s="173">
        <v>622</v>
      </c>
      <c r="I24" s="173">
        <v>499</v>
      </c>
    </row>
    <row r="25" spans="1:9" s="174" customFormat="1" ht="12" customHeight="1" x14ac:dyDescent="0.2">
      <c r="A25" s="265" t="s">
        <v>20</v>
      </c>
      <c r="B25" s="265"/>
      <c r="C25" s="173">
        <v>13013</v>
      </c>
      <c r="D25" s="173">
        <v>10519</v>
      </c>
      <c r="E25" s="173">
        <v>5056</v>
      </c>
      <c r="F25" s="173">
        <v>5463</v>
      </c>
      <c r="G25" s="173">
        <v>2494</v>
      </c>
      <c r="H25" s="173">
        <v>1316</v>
      </c>
      <c r="I25" s="173">
        <v>1178</v>
      </c>
    </row>
    <row r="26" spans="1:9" s="174" customFormat="1" ht="12" customHeight="1" x14ac:dyDescent="0.2">
      <c r="A26" s="180"/>
      <c r="B26" s="176" t="s">
        <v>21</v>
      </c>
      <c r="C26" s="173">
        <v>986</v>
      </c>
      <c r="D26" s="173">
        <v>926</v>
      </c>
      <c r="E26" s="173">
        <v>452</v>
      </c>
      <c r="F26" s="173">
        <v>474</v>
      </c>
      <c r="G26" s="173">
        <v>60</v>
      </c>
      <c r="H26" s="173">
        <v>29</v>
      </c>
      <c r="I26" s="173">
        <v>31</v>
      </c>
    </row>
    <row r="27" spans="1:9" s="174" customFormat="1" ht="12" customHeight="1" x14ac:dyDescent="0.2">
      <c r="A27" s="178"/>
      <c r="B27" s="176" t="s">
        <v>22</v>
      </c>
      <c r="C27" s="173">
        <v>12027</v>
      </c>
      <c r="D27" s="173">
        <v>9593</v>
      </c>
      <c r="E27" s="173">
        <v>4604</v>
      </c>
      <c r="F27" s="173">
        <v>4989</v>
      </c>
      <c r="G27" s="173">
        <v>2434</v>
      </c>
      <c r="H27" s="173">
        <v>1287</v>
      </c>
      <c r="I27" s="173">
        <v>1147</v>
      </c>
    </row>
    <row r="28" spans="1:9" s="174" customFormat="1" ht="12" customHeight="1" x14ac:dyDescent="0.2">
      <c r="A28" s="265" t="s">
        <v>23</v>
      </c>
      <c r="B28" s="265"/>
      <c r="C28" s="173">
        <v>3786</v>
      </c>
      <c r="D28" s="173">
        <v>3348</v>
      </c>
      <c r="E28" s="173">
        <v>1607</v>
      </c>
      <c r="F28" s="173">
        <v>1741</v>
      </c>
      <c r="G28" s="173">
        <v>438</v>
      </c>
      <c r="H28" s="173">
        <v>238</v>
      </c>
      <c r="I28" s="173">
        <v>200</v>
      </c>
    </row>
    <row r="29" spans="1:9" s="174" customFormat="1" ht="12" customHeight="1" x14ac:dyDescent="0.2">
      <c r="A29" s="180"/>
      <c r="B29" s="176" t="s">
        <v>24</v>
      </c>
      <c r="C29" s="173">
        <v>1107</v>
      </c>
      <c r="D29" s="173">
        <v>997</v>
      </c>
      <c r="E29" s="173">
        <v>511</v>
      </c>
      <c r="F29" s="173">
        <v>486</v>
      </c>
      <c r="G29" s="173">
        <v>110</v>
      </c>
      <c r="H29" s="173">
        <v>63</v>
      </c>
      <c r="I29" s="173">
        <v>47</v>
      </c>
    </row>
    <row r="30" spans="1:9" s="174" customFormat="1" ht="12" customHeight="1" x14ac:dyDescent="0.2">
      <c r="A30" s="178"/>
      <c r="B30" s="176" t="s">
        <v>25</v>
      </c>
      <c r="C30" s="173">
        <v>2679</v>
      </c>
      <c r="D30" s="173">
        <v>2351</v>
      </c>
      <c r="E30" s="173">
        <v>1096</v>
      </c>
      <c r="F30" s="173">
        <v>1255</v>
      </c>
      <c r="G30" s="173">
        <v>328</v>
      </c>
      <c r="H30" s="173">
        <v>175</v>
      </c>
      <c r="I30" s="173">
        <v>153</v>
      </c>
    </row>
    <row r="31" spans="1:9" s="174" customFormat="1" ht="12" customHeight="1" x14ac:dyDescent="0.2">
      <c r="A31" s="265" t="s">
        <v>26</v>
      </c>
      <c r="B31" s="265"/>
      <c r="C31" s="173">
        <v>682</v>
      </c>
      <c r="D31" s="173">
        <v>630</v>
      </c>
      <c r="E31" s="173">
        <v>316</v>
      </c>
      <c r="F31" s="173">
        <v>314</v>
      </c>
      <c r="G31" s="173">
        <v>52</v>
      </c>
      <c r="H31" s="173">
        <v>26</v>
      </c>
      <c r="I31" s="173">
        <v>26</v>
      </c>
    </row>
    <row r="32" spans="1:9" s="174" customFormat="1" ht="12" customHeight="1" x14ac:dyDescent="0.2">
      <c r="A32" s="265" t="s">
        <v>346</v>
      </c>
      <c r="B32" s="265"/>
      <c r="C32" s="173">
        <v>5925</v>
      </c>
      <c r="D32" s="173">
        <v>5290</v>
      </c>
      <c r="E32" s="173">
        <v>2616</v>
      </c>
      <c r="F32" s="173">
        <v>2674</v>
      </c>
      <c r="G32" s="173">
        <v>635</v>
      </c>
      <c r="H32" s="173">
        <v>344</v>
      </c>
      <c r="I32" s="173">
        <v>291</v>
      </c>
    </row>
    <row r="33" spans="1:9" s="174" customFormat="1" ht="12" customHeight="1" x14ac:dyDescent="0.2">
      <c r="A33" s="180"/>
      <c r="B33" s="176" t="s">
        <v>28</v>
      </c>
      <c r="C33" s="173">
        <v>497</v>
      </c>
      <c r="D33" s="173">
        <v>458</v>
      </c>
      <c r="E33" s="173">
        <v>237</v>
      </c>
      <c r="F33" s="173">
        <v>221</v>
      </c>
      <c r="G33" s="173">
        <v>39</v>
      </c>
      <c r="H33" s="173">
        <v>21</v>
      </c>
      <c r="I33" s="173">
        <v>18</v>
      </c>
    </row>
    <row r="34" spans="1:9" s="174" customFormat="1" ht="12" customHeight="1" x14ac:dyDescent="0.2">
      <c r="A34" s="175"/>
      <c r="B34" s="176" t="s">
        <v>29</v>
      </c>
      <c r="C34" s="173">
        <v>183</v>
      </c>
      <c r="D34" s="173">
        <v>161</v>
      </c>
      <c r="E34" s="173">
        <v>101</v>
      </c>
      <c r="F34" s="173">
        <v>60</v>
      </c>
      <c r="G34" s="173">
        <v>22</v>
      </c>
      <c r="H34" s="173">
        <v>14</v>
      </c>
      <c r="I34" s="173">
        <v>8</v>
      </c>
    </row>
    <row r="35" spans="1:9" s="174" customFormat="1" ht="12" customHeight="1" x14ac:dyDescent="0.2">
      <c r="A35" s="175"/>
      <c r="B35" s="181" t="s">
        <v>347</v>
      </c>
      <c r="C35" s="179">
        <v>5245</v>
      </c>
      <c r="D35" s="179">
        <v>4671</v>
      </c>
      <c r="E35" s="179">
        <v>2278</v>
      </c>
      <c r="F35" s="179">
        <v>2393</v>
      </c>
      <c r="G35" s="179">
        <v>574</v>
      </c>
      <c r="H35" s="179">
        <v>309</v>
      </c>
      <c r="I35" s="179">
        <v>265</v>
      </c>
    </row>
    <row r="36" spans="1:9" s="174" customFormat="1" ht="12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</row>
    <row r="37" spans="1:9" s="172" customFormat="1" ht="12" customHeight="1" x14ac:dyDescent="0.2">
      <c r="A37" s="264" t="s">
        <v>31</v>
      </c>
      <c r="B37" s="264"/>
      <c r="C37" s="171">
        <v>55987</v>
      </c>
      <c r="D37" s="171">
        <v>41179</v>
      </c>
      <c r="E37" s="171">
        <v>19568</v>
      </c>
      <c r="F37" s="171">
        <v>21611</v>
      </c>
      <c r="G37" s="171">
        <v>14808</v>
      </c>
      <c r="H37" s="171">
        <v>7726</v>
      </c>
      <c r="I37" s="171">
        <v>7082</v>
      </c>
    </row>
    <row r="38" spans="1:9" s="174" customFormat="1" ht="12" customHeight="1" x14ac:dyDescent="0.2">
      <c r="A38" s="265" t="s">
        <v>32</v>
      </c>
      <c r="B38" s="265"/>
      <c r="C38" s="173">
        <v>50407</v>
      </c>
      <c r="D38" s="173">
        <v>37517</v>
      </c>
      <c r="E38" s="173">
        <v>17752</v>
      </c>
      <c r="F38" s="173">
        <v>19765</v>
      </c>
      <c r="G38" s="173">
        <v>12890</v>
      </c>
      <c r="H38" s="173">
        <v>6687</v>
      </c>
      <c r="I38" s="173">
        <v>6203</v>
      </c>
    </row>
    <row r="39" spans="1:9" s="174" customFormat="1" ht="12" customHeight="1" x14ac:dyDescent="0.2">
      <c r="A39" s="266" t="s">
        <v>33</v>
      </c>
      <c r="B39" s="266"/>
      <c r="C39" s="179">
        <v>5580</v>
      </c>
      <c r="D39" s="179">
        <v>3662</v>
      </c>
      <c r="E39" s="179">
        <v>1816</v>
      </c>
      <c r="F39" s="179">
        <v>1846</v>
      </c>
      <c r="G39" s="179">
        <v>1918</v>
      </c>
      <c r="H39" s="179">
        <v>1039</v>
      </c>
      <c r="I39" s="179">
        <v>879</v>
      </c>
    </row>
    <row r="40" spans="1:9" s="174" customFormat="1" ht="12" customHeight="1" x14ac:dyDescent="0.2">
      <c r="A40" s="178"/>
      <c r="B40" s="178"/>
      <c r="C40" s="178"/>
      <c r="D40" s="178"/>
      <c r="E40" s="178"/>
      <c r="F40" s="178"/>
      <c r="G40" s="178"/>
      <c r="H40" s="178"/>
      <c r="I40" s="178"/>
    </row>
    <row r="41" spans="1:9" s="172" customFormat="1" ht="12" customHeight="1" x14ac:dyDescent="0.2">
      <c r="A41" s="264" t="s">
        <v>34</v>
      </c>
      <c r="B41" s="264"/>
      <c r="C41" s="171">
        <v>146231</v>
      </c>
      <c r="D41" s="171">
        <v>99837</v>
      </c>
      <c r="E41" s="171">
        <v>47016</v>
      </c>
      <c r="F41" s="171">
        <v>52821</v>
      </c>
      <c r="G41" s="171">
        <v>46394</v>
      </c>
      <c r="H41" s="171">
        <v>23859</v>
      </c>
      <c r="I41" s="171">
        <v>22535</v>
      </c>
    </row>
    <row r="42" spans="1:9" s="174" customFormat="1" ht="12" customHeight="1" x14ac:dyDescent="0.2">
      <c r="A42" s="265" t="s">
        <v>35</v>
      </c>
      <c r="B42" s="265"/>
      <c r="C42" s="173">
        <v>98821</v>
      </c>
      <c r="D42" s="173">
        <v>61973</v>
      </c>
      <c r="E42" s="173">
        <v>28997</v>
      </c>
      <c r="F42" s="173">
        <v>32976</v>
      </c>
      <c r="G42" s="173">
        <v>36848</v>
      </c>
      <c r="H42" s="173">
        <v>18845</v>
      </c>
      <c r="I42" s="173">
        <v>18003</v>
      </c>
    </row>
    <row r="43" spans="1:9" s="174" customFormat="1" ht="12" customHeight="1" x14ac:dyDescent="0.2">
      <c r="A43" s="268" t="s">
        <v>36</v>
      </c>
      <c r="B43" s="268"/>
      <c r="C43" s="173">
        <v>23773</v>
      </c>
      <c r="D43" s="173">
        <v>19747</v>
      </c>
      <c r="E43" s="173">
        <v>9586</v>
      </c>
      <c r="F43" s="173">
        <v>10161</v>
      </c>
      <c r="G43" s="173">
        <v>4026</v>
      </c>
      <c r="H43" s="173">
        <v>2111</v>
      </c>
      <c r="I43" s="173">
        <v>1915</v>
      </c>
    </row>
    <row r="44" spans="1:9" s="174" customFormat="1" ht="12" customHeight="1" x14ac:dyDescent="0.2">
      <c r="A44" s="181"/>
      <c r="B44" s="176" t="s">
        <v>37</v>
      </c>
      <c r="C44" s="173">
        <v>13605</v>
      </c>
      <c r="D44" s="173">
        <v>10908</v>
      </c>
      <c r="E44" s="173">
        <v>5316</v>
      </c>
      <c r="F44" s="173">
        <v>5592</v>
      </c>
      <c r="G44" s="173">
        <v>2697</v>
      </c>
      <c r="H44" s="173">
        <v>1436</v>
      </c>
      <c r="I44" s="173">
        <v>1261</v>
      </c>
    </row>
    <row r="45" spans="1:9" s="174" customFormat="1" ht="12" customHeight="1" x14ac:dyDescent="0.2">
      <c r="A45" s="181"/>
      <c r="B45" s="176" t="s">
        <v>38</v>
      </c>
      <c r="C45" s="173">
        <v>10168</v>
      </c>
      <c r="D45" s="173">
        <v>8839</v>
      </c>
      <c r="E45" s="173">
        <v>4270</v>
      </c>
      <c r="F45" s="173">
        <v>4569</v>
      </c>
      <c r="G45" s="173">
        <v>1329</v>
      </c>
      <c r="H45" s="173">
        <v>675</v>
      </c>
      <c r="I45" s="173">
        <v>654</v>
      </c>
    </row>
    <row r="46" spans="1:9" s="174" customFormat="1" ht="12" customHeight="1" x14ac:dyDescent="0.2">
      <c r="A46" s="265" t="s">
        <v>40</v>
      </c>
      <c r="B46" s="265"/>
      <c r="C46" s="173">
        <v>23637</v>
      </c>
      <c r="D46" s="173">
        <v>18117</v>
      </c>
      <c r="E46" s="173">
        <v>8433</v>
      </c>
      <c r="F46" s="173">
        <v>9684</v>
      </c>
      <c r="G46" s="173">
        <v>5520</v>
      </c>
      <c r="H46" s="173">
        <v>2903</v>
      </c>
      <c r="I46" s="173">
        <v>2617</v>
      </c>
    </row>
    <row r="47" spans="1:9" s="174" customFormat="1" ht="12" customHeight="1" x14ac:dyDescent="0.2">
      <c r="A47" s="181"/>
      <c r="B47" s="176" t="s">
        <v>41</v>
      </c>
      <c r="C47" s="173">
        <v>2819</v>
      </c>
      <c r="D47" s="173">
        <v>2460</v>
      </c>
      <c r="E47" s="173">
        <v>1188</v>
      </c>
      <c r="F47" s="173">
        <v>1272</v>
      </c>
      <c r="G47" s="173">
        <v>359</v>
      </c>
      <c r="H47" s="173">
        <v>192</v>
      </c>
      <c r="I47" s="173">
        <v>167</v>
      </c>
    </row>
    <row r="48" spans="1:9" s="174" customFormat="1" ht="12" customHeight="1" x14ac:dyDescent="0.2">
      <c r="A48" s="181"/>
      <c r="B48" s="176" t="s">
        <v>42</v>
      </c>
      <c r="C48" s="173">
        <v>6835</v>
      </c>
      <c r="D48" s="173">
        <v>5477</v>
      </c>
      <c r="E48" s="173">
        <v>2583</v>
      </c>
      <c r="F48" s="173">
        <v>2894</v>
      </c>
      <c r="G48" s="173">
        <v>1358</v>
      </c>
      <c r="H48" s="173">
        <v>743</v>
      </c>
      <c r="I48" s="173">
        <v>615</v>
      </c>
    </row>
    <row r="49" spans="1:9" s="174" customFormat="1" ht="12" customHeight="1" x14ac:dyDescent="0.2">
      <c r="A49" s="181"/>
      <c r="B49" s="181" t="s">
        <v>43</v>
      </c>
      <c r="C49" s="179">
        <v>13983</v>
      </c>
      <c r="D49" s="179">
        <v>10180</v>
      </c>
      <c r="E49" s="179">
        <v>4662</v>
      </c>
      <c r="F49" s="179">
        <v>5518</v>
      </c>
      <c r="G49" s="179">
        <v>3803</v>
      </c>
      <c r="H49" s="179">
        <v>1968</v>
      </c>
      <c r="I49" s="179">
        <v>1835</v>
      </c>
    </row>
    <row r="50" spans="1:9" s="174" customFormat="1" ht="12" customHeight="1" x14ac:dyDescent="0.2">
      <c r="A50" s="177"/>
      <c r="B50" s="177"/>
      <c r="C50" s="177"/>
      <c r="D50" s="177"/>
      <c r="E50" s="177"/>
      <c r="F50" s="177"/>
      <c r="G50" s="177"/>
      <c r="H50" s="177"/>
      <c r="I50" s="177"/>
    </row>
    <row r="51" spans="1:9" s="172" customFormat="1" ht="12" customHeight="1" x14ac:dyDescent="0.2">
      <c r="A51" s="264" t="s">
        <v>44</v>
      </c>
      <c r="B51" s="264"/>
      <c r="C51" s="171">
        <v>55173</v>
      </c>
      <c r="D51" s="171">
        <v>41214</v>
      </c>
      <c r="E51" s="171">
        <v>19635</v>
      </c>
      <c r="F51" s="171">
        <v>21579</v>
      </c>
      <c r="G51" s="171">
        <v>13959</v>
      </c>
      <c r="H51" s="171">
        <v>7352</v>
      </c>
      <c r="I51" s="171">
        <v>6607</v>
      </c>
    </row>
    <row r="52" spans="1:9" s="174" customFormat="1" ht="12" customHeight="1" x14ac:dyDescent="0.2">
      <c r="A52" s="265" t="s">
        <v>45</v>
      </c>
      <c r="B52" s="265"/>
      <c r="C52" s="173">
        <v>18431</v>
      </c>
      <c r="D52" s="173">
        <v>12375</v>
      </c>
      <c r="E52" s="173">
        <v>5779</v>
      </c>
      <c r="F52" s="173">
        <v>6596</v>
      </c>
      <c r="G52" s="173">
        <v>6056</v>
      </c>
      <c r="H52" s="173">
        <v>3202</v>
      </c>
      <c r="I52" s="173">
        <v>2854</v>
      </c>
    </row>
    <row r="53" spans="1:9" s="174" customFormat="1" ht="12" customHeight="1" x14ac:dyDescent="0.2">
      <c r="A53" s="265" t="s">
        <v>46</v>
      </c>
      <c r="B53" s="265"/>
      <c r="C53" s="173">
        <v>32575</v>
      </c>
      <c r="D53" s="173">
        <v>25175</v>
      </c>
      <c r="E53" s="173">
        <v>12070</v>
      </c>
      <c r="F53" s="173">
        <v>13105</v>
      </c>
      <c r="G53" s="173">
        <v>7400</v>
      </c>
      <c r="H53" s="173">
        <v>3886</v>
      </c>
      <c r="I53" s="173">
        <v>3514</v>
      </c>
    </row>
    <row r="54" spans="1:9" s="174" customFormat="1" ht="12" customHeight="1" x14ac:dyDescent="0.2">
      <c r="A54" s="266" t="s">
        <v>47</v>
      </c>
      <c r="B54" s="266"/>
      <c r="C54" s="179">
        <v>4167</v>
      </c>
      <c r="D54" s="179">
        <v>3664</v>
      </c>
      <c r="E54" s="179">
        <v>1786</v>
      </c>
      <c r="F54" s="179">
        <v>1878</v>
      </c>
      <c r="G54" s="179">
        <v>503</v>
      </c>
      <c r="H54" s="179">
        <v>264</v>
      </c>
      <c r="I54" s="179">
        <v>239</v>
      </c>
    </row>
    <row r="55" spans="1:9" s="174" customFormat="1" ht="12" customHeight="1" x14ac:dyDescent="0.2">
      <c r="A55" s="177"/>
      <c r="B55" s="209"/>
      <c r="C55" s="184"/>
      <c r="D55" s="184"/>
      <c r="E55" s="184"/>
      <c r="F55" s="184"/>
      <c r="G55" s="184"/>
      <c r="H55" s="184"/>
      <c r="I55" s="184"/>
    </row>
    <row r="56" spans="1:9" s="174" customFormat="1" ht="12" customHeight="1" x14ac:dyDescent="0.2">
      <c r="A56" s="267" t="s">
        <v>48</v>
      </c>
      <c r="B56" s="267"/>
      <c r="C56" s="170">
        <v>49778</v>
      </c>
      <c r="D56" s="170">
        <v>37351</v>
      </c>
      <c r="E56" s="170">
        <v>17772</v>
      </c>
      <c r="F56" s="170">
        <v>19579</v>
      </c>
      <c r="G56" s="170">
        <v>12427</v>
      </c>
      <c r="H56" s="170">
        <v>6521</v>
      </c>
      <c r="I56" s="170">
        <v>5906</v>
      </c>
    </row>
    <row r="57" spans="1:9" s="174" customFormat="1" ht="12" customHeight="1" x14ac:dyDescent="0.2">
      <c r="A57" s="265" t="s">
        <v>49</v>
      </c>
      <c r="B57" s="265"/>
      <c r="C57" s="173">
        <v>3276</v>
      </c>
      <c r="D57" s="173">
        <v>2369</v>
      </c>
      <c r="E57" s="173">
        <v>1118</v>
      </c>
      <c r="F57" s="173">
        <v>1251</v>
      </c>
      <c r="G57" s="173">
        <v>907</v>
      </c>
      <c r="H57" s="173">
        <v>486</v>
      </c>
      <c r="I57" s="173">
        <v>421</v>
      </c>
    </row>
    <row r="58" spans="1:9" s="174" customFormat="1" ht="12" customHeight="1" x14ac:dyDescent="0.2">
      <c r="A58" s="265" t="s">
        <v>51</v>
      </c>
      <c r="B58" s="265"/>
      <c r="C58" s="173">
        <v>1927</v>
      </c>
      <c r="D58" s="173">
        <v>1703</v>
      </c>
      <c r="E58" s="173">
        <v>822</v>
      </c>
      <c r="F58" s="173">
        <v>881</v>
      </c>
      <c r="G58" s="173">
        <v>224</v>
      </c>
      <c r="H58" s="173">
        <v>126</v>
      </c>
      <c r="I58" s="173">
        <v>98</v>
      </c>
    </row>
    <row r="59" spans="1:9" s="174" customFormat="1" ht="12" customHeight="1" x14ac:dyDescent="0.2">
      <c r="A59" s="265" t="s">
        <v>52</v>
      </c>
      <c r="B59" s="265"/>
      <c r="C59" s="173">
        <v>2240</v>
      </c>
      <c r="D59" s="173">
        <v>1961</v>
      </c>
      <c r="E59" s="173">
        <v>964</v>
      </c>
      <c r="F59" s="173">
        <v>997</v>
      </c>
      <c r="G59" s="173">
        <v>279</v>
      </c>
      <c r="H59" s="173">
        <v>138</v>
      </c>
      <c r="I59" s="173">
        <v>141</v>
      </c>
    </row>
    <row r="60" spans="1:9" s="174" customFormat="1" ht="12" customHeight="1" x14ac:dyDescent="0.2">
      <c r="A60" s="265" t="s">
        <v>53</v>
      </c>
      <c r="B60" s="265"/>
      <c r="C60" s="173">
        <v>7440</v>
      </c>
      <c r="D60" s="173">
        <v>4413</v>
      </c>
      <c r="E60" s="173">
        <v>2042</v>
      </c>
      <c r="F60" s="173">
        <v>2371</v>
      </c>
      <c r="G60" s="173">
        <v>3027</v>
      </c>
      <c r="H60" s="173">
        <v>1612</v>
      </c>
      <c r="I60" s="173">
        <v>1415</v>
      </c>
    </row>
    <row r="61" spans="1:9" s="174" customFormat="1" ht="12" customHeight="1" x14ac:dyDescent="0.2">
      <c r="A61" s="265" t="s">
        <v>54</v>
      </c>
      <c r="B61" s="265"/>
      <c r="C61" s="173">
        <v>2850</v>
      </c>
      <c r="D61" s="173">
        <v>2331</v>
      </c>
      <c r="E61" s="173">
        <v>1096</v>
      </c>
      <c r="F61" s="173">
        <v>1235</v>
      </c>
      <c r="G61" s="173">
        <v>519</v>
      </c>
      <c r="H61" s="173">
        <v>282</v>
      </c>
      <c r="I61" s="173">
        <v>237</v>
      </c>
    </row>
    <row r="62" spans="1:9" s="174" customFormat="1" ht="12" customHeight="1" x14ac:dyDescent="0.2">
      <c r="A62" s="265" t="s">
        <v>56</v>
      </c>
      <c r="B62" s="265"/>
      <c r="C62" s="173">
        <v>14847</v>
      </c>
      <c r="D62" s="173">
        <v>11473</v>
      </c>
      <c r="E62" s="173">
        <v>5484</v>
      </c>
      <c r="F62" s="173">
        <v>5989</v>
      </c>
      <c r="G62" s="173">
        <v>3374</v>
      </c>
      <c r="H62" s="173">
        <v>1706</v>
      </c>
      <c r="I62" s="173">
        <v>1668</v>
      </c>
    </row>
    <row r="63" spans="1:9" s="174" customFormat="1" ht="12" customHeight="1" x14ac:dyDescent="0.2">
      <c r="A63" s="265" t="s">
        <v>58</v>
      </c>
      <c r="B63" s="265"/>
      <c r="C63" s="173">
        <v>4383</v>
      </c>
      <c r="D63" s="173">
        <v>3255</v>
      </c>
      <c r="E63" s="173">
        <v>1511</v>
      </c>
      <c r="F63" s="173">
        <v>1744</v>
      </c>
      <c r="G63" s="173">
        <v>1128</v>
      </c>
      <c r="H63" s="173">
        <v>570</v>
      </c>
      <c r="I63" s="173">
        <v>558</v>
      </c>
    </row>
    <row r="64" spans="1:9" s="174" customFormat="1" ht="12" customHeight="1" x14ac:dyDescent="0.2">
      <c r="A64" s="265" t="s">
        <v>59</v>
      </c>
      <c r="B64" s="265"/>
      <c r="C64" s="173">
        <v>2327</v>
      </c>
      <c r="D64" s="173">
        <v>1895</v>
      </c>
      <c r="E64" s="173">
        <v>902</v>
      </c>
      <c r="F64" s="173">
        <v>993</v>
      </c>
      <c r="G64" s="173">
        <v>432</v>
      </c>
      <c r="H64" s="173">
        <v>232</v>
      </c>
      <c r="I64" s="173">
        <v>200</v>
      </c>
    </row>
    <row r="65" spans="1:9" s="174" customFormat="1" ht="12" customHeight="1" x14ac:dyDescent="0.2">
      <c r="A65" s="265" t="s">
        <v>60</v>
      </c>
      <c r="B65" s="265"/>
      <c r="C65" s="173">
        <v>2646</v>
      </c>
      <c r="D65" s="173">
        <v>2159</v>
      </c>
      <c r="E65" s="173">
        <v>1037</v>
      </c>
      <c r="F65" s="173">
        <v>1122</v>
      </c>
      <c r="G65" s="173">
        <v>487</v>
      </c>
      <c r="H65" s="173">
        <v>258</v>
      </c>
      <c r="I65" s="173">
        <v>229</v>
      </c>
    </row>
    <row r="66" spans="1:9" s="174" customFormat="1" ht="12" customHeight="1" x14ac:dyDescent="0.2">
      <c r="A66" s="265" t="s">
        <v>61</v>
      </c>
      <c r="B66" s="265"/>
      <c r="C66" s="173">
        <v>4510</v>
      </c>
      <c r="D66" s="173">
        <v>3454</v>
      </c>
      <c r="E66" s="173">
        <v>1688</v>
      </c>
      <c r="F66" s="173">
        <v>1766</v>
      </c>
      <c r="G66" s="173">
        <v>1056</v>
      </c>
      <c r="H66" s="173">
        <v>577</v>
      </c>
      <c r="I66" s="173">
        <v>479</v>
      </c>
    </row>
    <row r="67" spans="1:9" s="174" customFormat="1" ht="12" customHeight="1" x14ac:dyDescent="0.2">
      <c r="A67" s="266" t="s">
        <v>62</v>
      </c>
      <c r="B67" s="266"/>
      <c r="C67" s="179">
        <v>3332</v>
      </c>
      <c r="D67" s="179">
        <v>2338</v>
      </c>
      <c r="E67" s="179">
        <v>1108</v>
      </c>
      <c r="F67" s="179">
        <v>1230</v>
      </c>
      <c r="G67" s="179">
        <v>994</v>
      </c>
      <c r="H67" s="179">
        <v>534</v>
      </c>
      <c r="I67" s="179">
        <v>460</v>
      </c>
    </row>
    <row r="68" spans="1:9" s="174" customFormat="1" ht="12" customHeight="1" x14ac:dyDescent="0.2">
      <c r="A68" s="177"/>
      <c r="B68" s="177"/>
      <c r="C68" s="177"/>
      <c r="D68" s="177"/>
      <c r="E68" s="177"/>
      <c r="F68" s="177"/>
      <c r="G68" s="177"/>
      <c r="H68" s="177"/>
      <c r="I68" s="177"/>
    </row>
    <row r="69" spans="1:9" s="174" customFormat="1" ht="12" customHeight="1" x14ac:dyDescent="0.2">
      <c r="A69" s="264" t="s">
        <v>63</v>
      </c>
      <c r="B69" s="264"/>
      <c r="C69" s="171">
        <v>151242</v>
      </c>
      <c r="D69" s="171">
        <v>103351</v>
      </c>
      <c r="E69" s="171">
        <v>48701</v>
      </c>
      <c r="F69" s="171">
        <v>54650</v>
      </c>
      <c r="G69" s="171">
        <v>47891</v>
      </c>
      <c r="H69" s="171">
        <v>24677</v>
      </c>
      <c r="I69" s="171">
        <v>23214</v>
      </c>
    </row>
    <row r="70" spans="1:9" s="174" customFormat="1" ht="12" customHeight="1" x14ac:dyDescent="0.2">
      <c r="A70" s="265" t="s">
        <v>64</v>
      </c>
      <c r="B70" s="265"/>
      <c r="C70" s="173">
        <v>4396</v>
      </c>
      <c r="D70" s="173">
        <v>2975</v>
      </c>
      <c r="E70" s="173">
        <v>1328</v>
      </c>
      <c r="F70" s="173">
        <v>1647</v>
      </c>
      <c r="G70" s="173">
        <v>1421</v>
      </c>
      <c r="H70" s="173">
        <v>734</v>
      </c>
      <c r="I70" s="173">
        <v>687</v>
      </c>
    </row>
    <row r="71" spans="1:9" s="174" customFormat="1" ht="12" customHeight="1" x14ac:dyDescent="0.2">
      <c r="A71" s="265" t="s">
        <v>65</v>
      </c>
      <c r="B71" s="265"/>
      <c r="C71" s="173">
        <v>1377</v>
      </c>
      <c r="D71" s="173">
        <v>1268</v>
      </c>
      <c r="E71" s="173">
        <v>607</v>
      </c>
      <c r="F71" s="173">
        <v>661</v>
      </c>
      <c r="G71" s="173">
        <v>109</v>
      </c>
      <c r="H71" s="173">
        <v>58</v>
      </c>
      <c r="I71" s="173">
        <v>51</v>
      </c>
    </row>
    <row r="72" spans="1:9" s="174" customFormat="1" ht="12" customHeight="1" x14ac:dyDescent="0.2">
      <c r="A72" s="265" t="s">
        <v>66</v>
      </c>
      <c r="B72" s="265"/>
      <c r="C72" s="173">
        <v>356</v>
      </c>
      <c r="D72" s="173">
        <v>312</v>
      </c>
      <c r="E72" s="173">
        <v>155</v>
      </c>
      <c r="F72" s="173">
        <v>157</v>
      </c>
      <c r="G72" s="173">
        <v>44</v>
      </c>
      <c r="H72" s="173">
        <v>26</v>
      </c>
      <c r="I72" s="173">
        <v>18</v>
      </c>
    </row>
    <row r="73" spans="1:9" s="174" customFormat="1" ht="12" customHeight="1" x14ac:dyDescent="0.2">
      <c r="A73" s="265" t="s">
        <v>67</v>
      </c>
      <c r="B73" s="265"/>
      <c r="C73" s="173">
        <v>968</v>
      </c>
      <c r="D73" s="173">
        <v>857</v>
      </c>
      <c r="E73" s="173">
        <v>398</v>
      </c>
      <c r="F73" s="173">
        <v>459</v>
      </c>
      <c r="G73" s="173">
        <v>111</v>
      </c>
      <c r="H73" s="173">
        <v>66</v>
      </c>
      <c r="I73" s="173">
        <v>45</v>
      </c>
    </row>
    <row r="74" spans="1:9" s="174" customFormat="1" ht="12" customHeight="1" x14ac:dyDescent="0.2">
      <c r="A74" s="265" t="s">
        <v>68</v>
      </c>
      <c r="B74" s="265"/>
      <c r="C74" s="173">
        <v>296</v>
      </c>
      <c r="D74" s="173">
        <v>257</v>
      </c>
      <c r="E74" s="173">
        <v>116</v>
      </c>
      <c r="F74" s="173">
        <v>141</v>
      </c>
      <c r="G74" s="173">
        <v>39</v>
      </c>
      <c r="H74" s="173">
        <v>27</v>
      </c>
      <c r="I74" s="173">
        <v>12</v>
      </c>
    </row>
    <row r="75" spans="1:9" s="174" customFormat="1" ht="12" customHeight="1" x14ac:dyDescent="0.2">
      <c r="A75" s="265" t="s">
        <v>69</v>
      </c>
      <c r="B75" s="265"/>
      <c r="C75" s="173">
        <v>1518</v>
      </c>
      <c r="D75" s="173">
        <v>1263</v>
      </c>
      <c r="E75" s="173">
        <v>605</v>
      </c>
      <c r="F75" s="173">
        <v>658</v>
      </c>
      <c r="G75" s="173">
        <v>255</v>
      </c>
      <c r="H75" s="173">
        <v>130</v>
      </c>
      <c r="I75" s="173">
        <v>125</v>
      </c>
    </row>
    <row r="76" spans="1:9" s="174" customFormat="1" ht="12" customHeight="1" x14ac:dyDescent="0.2">
      <c r="A76" s="265" t="s">
        <v>70</v>
      </c>
      <c r="B76" s="265"/>
      <c r="C76" s="173">
        <v>609</v>
      </c>
      <c r="D76" s="173">
        <v>535</v>
      </c>
      <c r="E76" s="173">
        <v>269</v>
      </c>
      <c r="F76" s="173">
        <v>266</v>
      </c>
      <c r="G76" s="173">
        <v>74</v>
      </c>
      <c r="H76" s="173">
        <v>38</v>
      </c>
      <c r="I76" s="173">
        <v>36</v>
      </c>
    </row>
    <row r="77" spans="1:9" s="174" customFormat="1" ht="12" customHeight="1" x14ac:dyDescent="0.2">
      <c r="A77" s="265" t="s">
        <v>71</v>
      </c>
      <c r="B77" s="265"/>
      <c r="C77" s="173">
        <v>2656</v>
      </c>
      <c r="D77" s="173">
        <v>2119</v>
      </c>
      <c r="E77" s="173">
        <v>986</v>
      </c>
      <c r="F77" s="173">
        <v>1133</v>
      </c>
      <c r="G77" s="173">
        <v>537</v>
      </c>
      <c r="H77" s="173">
        <v>303</v>
      </c>
      <c r="I77" s="173">
        <v>234</v>
      </c>
    </row>
    <row r="78" spans="1:9" s="174" customFormat="1" ht="12" customHeight="1" x14ac:dyDescent="0.2">
      <c r="A78" s="265" t="s">
        <v>73</v>
      </c>
      <c r="B78" s="265"/>
      <c r="C78" s="173">
        <v>985</v>
      </c>
      <c r="D78" s="173">
        <v>541</v>
      </c>
      <c r="E78" s="173">
        <v>267</v>
      </c>
      <c r="F78" s="173">
        <v>274</v>
      </c>
      <c r="G78" s="173">
        <v>444</v>
      </c>
      <c r="H78" s="173">
        <v>237</v>
      </c>
      <c r="I78" s="173">
        <v>207</v>
      </c>
    </row>
    <row r="79" spans="1:9" s="174" customFormat="1" ht="12" customHeight="1" x14ac:dyDescent="0.2">
      <c r="A79" s="265" t="s">
        <v>75</v>
      </c>
      <c r="B79" s="265"/>
      <c r="C79" s="173">
        <v>446</v>
      </c>
      <c r="D79" s="173">
        <v>336</v>
      </c>
      <c r="E79" s="173">
        <v>163</v>
      </c>
      <c r="F79" s="173">
        <v>173</v>
      </c>
      <c r="G79" s="173">
        <v>110</v>
      </c>
      <c r="H79" s="173">
        <v>67</v>
      </c>
      <c r="I79" s="173">
        <v>43</v>
      </c>
    </row>
    <row r="80" spans="1:9" s="174" customFormat="1" ht="12" customHeight="1" x14ac:dyDescent="0.2">
      <c r="A80" s="265" t="s">
        <v>76</v>
      </c>
      <c r="B80" s="265"/>
      <c r="C80" s="173">
        <v>765</v>
      </c>
      <c r="D80" s="173">
        <v>618</v>
      </c>
      <c r="E80" s="173">
        <v>296</v>
      </c>
      <c r="F80" s="173">
        <v>322</v>
      </c>
      <c r="G80" s="173">
        <v>147</v>
      </c>
      <c r="H80" s="173">
        <v>78</v>
      </c>
      <c r="I80" s="173">
        <v>69</v>
      </c>
    </row>
    <row r="81" spans="1:9" s="174" customFormat="1" ht="12" customHeight="1" x14ac:dyDescent="0.2">
      <c r="A81" s="265" t="s">
        <v>77</v>
      </c>
      <c r="B81" s="265"/>
      <c r="C81" s="173">
        <v>1508</v>
      </c>
      <c r="D81" s="173">
        <v>1092</v>
      </c>
      <c r="E81" s="173">
        <v>528</v>
      </c>
      <c r="F81" s="173">
        <v>564</v>
      </c>
      <c r="G81" s="173">
        <v>416</v>
      </c>
      <c r="H81" s="173">
        <v>232</v>
      </c>
      <c r="I81" s="173">
        <v>184</v>
      </c>
    </row>
    <row r="82" spans="1:9" s="174" customFormat="1" ht="12" customHeight="1" x14ac:dyDescent="0.2">
      <c r="A82" s="265" t="s">
        <v>80</v>
      </c>
      <c r="B82" s="265"/>
      <c r="C82" s="173">
        <v>2320</v>
      </c>
      <c r="D82" s="173">
        <v>1672</v>
      </c>
      <c r="E82" s="173">
        <v>793</v>
      </c>
      <c r="F82" s="173">
        <v>879</v>
      </c>
      <c r="G82" s="173">
        <v>648</v>
      </c>
      <c r="H82" s="173">
        <v>348</v>
      </c>
      <c r="I82" s="173">
        <v>300</v>
      </c>
    </row>
    <row r="83" spans="1:9" s="174" customFormat="1" ht="12" customHeight="1" x14ac:dyDescent="0.2">
      <c r="A83" s="265" t="s">
        <v>81</v>
      </c>
      <c r="B83" s="265"/>
      <c r="C83" s="173">
        <v>6752</v>
      </c>
      <c r="D83" s="173">
        <v>5983</v>
      </c>
      <c r="E83" s="173">
        <v>2906</v>
      </c>
      <c r="F83" s="173">
        <v>3077</v>
      </c>
      <c r="G83" s="173">
        <v>769</v>
      </c>
      <c r="H83" s="173">
        <v>398</v>
      </c>
      <c r="I83" s="173">
        <v>371</v>
      </c>
    </row>
    <row r="84" spans="1:9" s="174" customFormat="1" ht="12" customHeight="1" x14ac:dyDescent="0.2">
      <c r="A84" s="265" t="s">
        <v>84</v>
      </c>
      <c r="B84" s="265"/>
      <c r="C84" s="173">
        <v>4373</v>
      </c>
      <c r="D84" s="173">
        <v>3077</v>
      </c>
      <c r="E84" s="173">
        <v>1391</v>
      </c>
      <c r="F84" s="173">
        <v>1686</v>
      </c>
      <c r="G84" s="173">
        <v>1296</v>
      </c>
      <c r="H84" s="173">
        <v>659</v>
      </c>
      <c r="I84" s="173">
        <v>637</v>
      </c>
    </row>
    <row r="85" spans="1:9" s="174" customFormat="1" ht="12" customHeight="1" x14ac:dyDescent="0.2">
      <c r="A85" s="265" t="s">
        <v>87</v>
      </c>
      <c r="B85" s="265"/>
      <c r="C85" s="173">
        <v>4735</v>
      </c>
      <c r="D85" s="173">
        <v>3092</v>
      </c>
      <c r="E85" s="173">
        <v>1493</v>
      </c>
      <c r="F85" s="173">
        <v>1599</v>
      </c>
      <c r="G85" s="173">
        <v>1643</v>
      </c>
      <c r="H85" s="173">
        <v>833</v>
      </c>
      <c r="I85" s="173">
        <v>810</v>
      </c>
    </row>
    <row r="86" spans="1:9" s="174" customFormat="1" ht="12" customHeight="1" x14ac:dyDescent="0.2">
      <c r="A86" s="265" t="s">
        <v>88</v>
      </c>
      <c r="B86" s="265"/>
      <c r="C86" s="173">
        <v>2120</v>
      </c>
      <c r="D86" s="173">
        <v>1853</v>
      </c>
      <c r="E86" s="173">
        <v>883</v>
      </c>
      <c r="F86" s="173">
        <v>970</v>
      </c>
      <c r="G86" s="173">
        <v>267</v>
      </c>
      <c r="H86" s="173">
        <v>138</v>
      </c>
      <c r="I86" s="173">
        <v>129</v>
      </c>
    </row>
    <row r="87" spans="1:9" s="174" customFormat="1" ht="12" customHeight="1" x14ac:dyDescent="0.2">
      <c r="A87" s="265" t="s">
        <v>90</v>
      </c>
      <c r="B87" s="265"/>
      <c r="C87" s="173">
        <v>1432</v>
      </c>
      <c r="D87" s="173">
        <v>1184</v>
      </c>
      <c r="E87" s="173">
        <v>571</v>
      </c>
      <c r="F87" s="173">
        <v>613</v>
      </c>
      <c r="G87" s="173">
        <v>248</v>
      </c>
      <c r="H87" s="173">
        <v>132</v>
      </c>
      <c r="I87" s="173">
        <v>116</v>
      </c>
    </row>
    <row r="88" spans="1:9" s="174" customFormat="1" ht="12" customHeight="1" x14ac:dyDescent="0.2">
      <c r="A88" s="265" t="s">
        <v>91</v>
      </c>
      <c r="B88" s="265"/>
      <c r="C88" s="173">
        <v>595</v>
      </c>
      <c r="D88" s="173">
        <v>495</v>
      </c>
      <c r="E88" s="173">
        <v>239</v>
      </c>
      <c r="F88" s="173">
        <v>256</v>
      </c>
      <c r="G88" s="173">
        <v>100</v>
      </c>
      <c r="H88" s="173">
        <v>54</v>
      </c>
      <c r="I88" s="173">
        <v>46</v>
      </c>
    </row>
    <row r="89" spans="1:9" s="174" customFormat="1" ht="12" customHeight="1" x14ac:dyDescent="0.2">
      <c r="A89" s="265" t="s">
        <v>92</v>
      </c>
      <c r="B89" s="265"/>
      <c r="C89" s="173">
        <v>479</v>
      </c>
      <c r="D89" s="173">
        <v>320</v>
      </c>
      <c r="E89" s="173">
        <v>160</v>
      </c>
      <c r="F89" s="173">
        <v>160</v>
      </c>
      <c r="G89" s="173">
        <v>159</v>
      </c>
      <c r="H89" s="173">
        <v>87</v>
      </c>
      <c r="I89" s="173">
        <v>72</v>
      </c>
    </row>
    <row r="90" spans="1:9" s="174" customFormat="1" ht="12" customHeight="1" x14ac:dyDescent="0.2">
      <c r="A90" s="265" t="s">
        <v>93</v>
      </c>
      <c r="B90" s="265"/>
      <c r="C90" s="173">
        <v>1363</v>
      </c>
      <c r="D90" s="173">
        <v>1077</v>
      </c>
      <c r="E90" s="173">
        <v>512</v>
      </c>
      <c r="F90" s="173">
        <v>565</v>
      </c>
      <c r="G90" s="173">
        <v>286</v>
      </c>
      <c r="H90" s="173">
        <v>156</v>
      </c>
      <c r="I90" s="173">
        <v>130</v>
      </c>
    </row>
    <row r="91" spans="1:9" s="174" customFormat="1" ht="12" customHeight="1" x14ac:dyDescent="0.2">
      <c r="A91" s="265" t="s">
        <v>94</v>
      </c>
      <c r="B91" s="265"/>
      <c r="C91" s="173">
        <v>1707</v>
      </c>
      <c r="D91" s="173">
        <v>1095</v>
      </c>
      <c r="E91" s="173">
        <v>504</v>
      </c>
      <c r="F91" s="173">
        <v>591</v>
      </c>
      <c r="G91" s="173">
        <v>612</v>
      </c>
      <c r="H91" s="173">
        <v>323</v>
      </c>
      <c r="I91" s="173">
        <v>289</v>
      </c>
    </row>
    <row r="92" spans="1:9" s="174" customFormat="1" ht="12" customHeight="1" x14ac:dyDescent="0.2">
      <c r="A92" s="265" t="s">
        <v>95</v>
      </c>
      <c r="B92" s="265"/>
      <c r="C92" s="173">
        <v>62123</v>
      </c>
      <c r="D92" s="173">
        <v>38290</v>
      </c>
      <c r="E92" s="173">
        <v>17865</v>
      </c>
      <c r="F92" s="173">
        <v>20425</v>
      </c>
      <c r="G92" s="173">
        <v>23833</v>
      </c>
      <c r="H92" s="173">
        <v>12035</v>
      </c>
      <c r="I92" s="173">
        <v>11798</v>
      </c>
    </row>
    <row r="93" spans="1:9" s="174" customFormat="1" ht="12" customHeight="1" x14ac:dyDescent="0.2">
      <c r="A93" s="265" t="s">
        <v>96</v>
      </c>
      <c r="B93" s="265"/>
      <c r="C93" s="173">
        <v>1616</v>
      </c>
      <c r="D93" s="173">
        <v>1235</v>
      </c>
      <c r="E93" s="173">
        <v>585</v>
      </c>
      <c r="F93" s="173">
        <v>650</v>
      </c>
      <c r="G93" s="173">
        <v>381</v>
      </c>
      <c r="H93" s="173">
        <v>193</v>
      </c>
      <c r="I93" s="173">
        <v>188</v>
      </c>
    </row>
    <row r="94" spans="1:9" s="174" customFormat="1" ht="12" customHeight="1" x14ac:dyDescent="0.2">
      <c r="A94" s="265" t="s">
        <v>97</v>
      </c>
      <c r="B94" s="265"/>
      <c r="C94" s="173">
        <v>1292</v>
      </c>
      <c r="D94" s="173">
        <v>1029</v>
      </c>
      <c r="E94" s="173">
        <v>502</v>
      </c>
      <c r="F94" s="173">
        <v>527</v>
      </c>
      <c r="G94" s="173">
        <v>263</v>
      </c>
      <c r="H94" s="173">
        <v>145</v>
      </c>
      <c r="I94" s="173">
        <v>118</v>
      </c>
    </row>
    <row r="95" spans="1:9" s="174" customFormat="1" ht="12" customHeight="1" x14ac:dyDescent="0.2">
      <c r="A95" s="265" t="s">
        <v>98</v>
      </c>
      <c r="B95" s="265"/>
      <c r="C95" s="173">
        <v>741</v>
      </c>
      <c r="D95" s="173">
        <v>465</v>
      </c>
      <c r="E95" s="173">
        <v>233</v>
      </c>
      <c r="F95" s="173">
        <v>232</v>
      </c>
      <c r="G95" s="173">
        <v>276</v>
      </c>
      <c r="H95" s="173">
        <v>139</v>
      </c>
      <c r="I95" s="173">
        <v>137</v>
      </c>
    </row>
    <row r="96" spans="1:9" s="174" customFormat="1" ht="12" customHeight="1" x14ac:dyDescent="0.2">
      <c r="A96" s="265" t="s">
        <v>99</v>
      </c>
      <c r="B96" s="265"/>
      <c r="C96" s="173">
        <v>6426</v>
      </c>
      <c r="D96" s="173">
        <v>3648</v>
      </c>
      <c r="E96" s="173">
        <v>1651</v>
      </c>
      <c r="F96" s="173">
        <v>1997</v>
      </c>
      <c r="G96" s="173">
        <v>2778</v>
      </c>
      <c r="H96" s="173">
        <v>1400</v>
      </c>
      <c r="I96" s="173">
        <v>1378</v>
      </c>
    </row>
    <row r="97" spans="1:9" s="174" customFormat="1" ht="12" customHeight="1" x14ac:dyDescent="0.2">
      <c r="A97" s="265" t="s">
        <v>100</v>
      </c>
      <c r="B97" s="265"/>
      <c r="C97" s="173">
        <v>1464</v>
      </c>
      <c r="D97" s="173">
        <v>1030</v>
      </c>
      <c r="E97" s="173">
        <v>486</v>
      </c>
      <c r="F97" s="173">
        <v>544</v>
      </c>
      <c r="G97" s="173">
        <v>434</v>
      </c>
      <c r="H97" s="173">
        <v>240</v>
      </c>
      <c r="I97" s="173">
        <v>194</v>
      </c>
    </row>
    <row r="98" spans="1:9" s="174" customFormat="1" ht="12" customHeight="1" x14ac:dyDescent="0.2">
      <c r="A98" s="265" t="s">
        <v>101</v>
      </c>
      <c r="B98" s="265"/>
      <c r="C98" s="173">
        <v>1822</v>
      </c>
      <c r="D98" s="173">
        <v>1139</v>
      </c>
      <c r="E98" s="173">
        <v>539</v>
      </c>
      <c r="F98" s="173">
        <v>600</v>
      </c>
      <c r="G98" s="173">
        <v>683</v>
      </c>
      <c r="H98" s="173">
        <v>375</v>
      </c>
      <c r="I98" s="173">
        <v>308</v>
      </c>
    </row>
    <row r="99" spans="1:9" s="174" customFormat="1" ht="12" customHeight="1" x14ac:dyDescent="0.2">
      <c r="A99" s="265" t="s">
        <v>102</v>
      </c>
      <c r="B99" s="265"/>
      <c r="C99" s="173">
        <v>1374</v>
      </c>
      <c r="D99" s="173">
        <v>1173</v>
      </c>
      <c r="E99" s="173">
        <v>586</v>
      </c>
      <c r="F99" s="173">
        <v>587</v>
      </c>
      <c r="G99" s="173">
        <v>201</v>
      </c>
      <c r="H99" s="173">
        <v>102</v>
      </c>
      <c r="I99" s="173">
        <v>99</v>
      </c>
    </row>
    <row r="100" spans="1:9" s="174" customFormat="1" ht="12" customHeight="1" x14ac:dyDescent="0.2">
      <c r="A100" s="265" t="s">
        <v>103</v>
      </c>
      <c r="B100" s="265"/>
      <c r="C100" s="173">
        <v>321</v>
      </c>
      <c r="D100" s="173">
        <v>262</v>
      </c>
      <c r="E100" s="173">
        <v>130</v>
      </c>
      <c r="F100" s="173">
        <v>132</v>
      </c>
      <c r="G100" s="173">
        <v>59</v>
      </c>
      <c r="H100" s="173">
        <v>30</v>
      </c>
      <c r="I100" s="173">
        <v>29</v>
      </c>
    </row>
    <row r="101" spans="1:9" s="174" customFormat="1" ht="12" customHeight="1" x14ac:dyDescent="0.2">
      <c r="A101" s="265" t="s">
        <v>338</v>
      </c>
      <c r="B101" s="265"/>
      <c r="C101" s="173">
        <v>4589</v>
      </c>
      <c r="D101" s="173">
        <v>3740</v>
      </c>
      <c r="E101" s="173">
        <v>1858</v>
      </c>
      <c r="F101" s="173">
        <v>1882</v>
      </c>
      <c r="G101" s="173">
        <v>849</v>
      </c>
      <c r="H101" s="173">
        <v>462</v>
      </c>
      <c r="I101" s="173">
        <v>387</v>
      </c>
    </row>
    <row r="102" spans="1:9" s="174" customFormat="1" ht="12" customHeight="1" x14ac:dyDescent="0.2">
      <c r="A102" s="265" t="s">
        <v>105</v>
      </c>
      <c r="B102" s="265"/>
      <c r="C102" s="173">
        <v>716</v>
      </c>
      <c r="D102" s="173">
        <v>426</v>
      </c>
      <c r="E102" s="173">
        <v>200</v>
      </c>
      <c r="F102" s="173">
        <v>226</v>
      </c>
      <c r="G102" s="173">
        <v>290</v>
      </c>
      <c r="H102" s="173">
        <v>160</v>
      </c>
      <c r="I102" s="173">
        <v>130</v>
      </c>
    </row>
    <row r="103" spans="1:9" s="174" customFormat="1" ht="12" customHeight="1" x14ac:dyDescent="0.2">
      <c r="A103" s="265" t="s">
        <v>106</v>
      </c>
      <c r="B103" s="265"/>
      <c r="C103" s="173">
        <v>806</v>
      </c>
      <c r="D103" s="173">
        <v>629</v>
      </c>
      <c r="E103" s="173">
        <v>282</v>
      </c>
      <c r="F103" s="173">
        <v>347</v>
      </c>
      <c r="G103" s="173">
        <v>177</v>
      </c>
      <c r="H103" s="173">
        <v>91</v>
      </c>
      <c r="I103" s="173">
        <v>86</v>
      </c>
    </row>
    <row r="104" spans="1:9" s="174" customFormat="1" ht="12" customHeight="1" x14ac:dyDescent="0.2">
      <c r="A104" s="265" t="s">
        <v>107</v>
      </c>
      <c r="B104" s="265"/>
      <c r="C104" s="173">
        <v>333</v>
      </c>
      <c r="D104" s="173">
        <v>283</v>
      </c>
      <c r="E104" s="173">
        <v>129</v>
      </c>
      <c r="F104" s="173">
        <v>154</v>
      </c>
      <c r="G104" s="173">
        <v>50</v>
      </c>
      <c r="H104" s="173">
        <v>23</v>
      </c>
      <c r="I104" s="173">
        <v>27</v>
      </c>
    </row>
    <row r="105" spans="1:9" s="174" customFormat="1" ht="12" customHeight="1" x14ac:dyDescent="0.2">
      <c r="A105" s="265" t="s">
        <v>108</v>
      </c>
      <c r="B105" s="265"/>
      <c r="C105" s="173">
        <v>832</v>
      </c>
      <c r="D105" s="173">
        <v>728</v>
      </c>
      <c r="E105" s="173">
        <v>347</v>
      </c>
      <c r="F105" s="173">
        <v>381</v>
      </c>
      <c r="G105" s="173">
        <v>104</v>
      </c>
      <c r="H105" s="173">
        <v>61</v>
      </c>
      <c r="I105" s="173">
        <v>43</v>
      </c>
    </row>
    <row r="106" spans="1:9" s="174" customFormat="1" ht="12" customHeight="1" x14ac:dyDescent="0.2">
      <c r="A106" s="265" t="s">
        <v>109</v>
      </c>
      <c r="B106" s="265"/>
      <c r="C106" s="173">
        <v>1516</v>
      </c>
      <c r="D106" s="173">
        <v>1236</v>
      </c>
      <c r="E106" s="173">
        <v>579</v>
      </c>
      <c r="F106" s="173">
        <v>657</v>
      </c>
      <c r="G106" s="173">
        <v>280</v>
      </c>
      <c r="H106" s="173">
        <v>133</v>
      </c>
      <c r="I106" s="173">
        <v>147</v>
      </c>
    </row>
    <row r="107" spans="1:9" s="174" customFormat="1" ht="12" customHeight="1" x14ac:dyDescent="0.2">
      <c r="A107" s="265" t="s">
        <v>110</v>
      </c>
      <c r="B107" s="265"/>
      <c r="C107" s="173">
        <v>4522</v>
      </c>
      <c r="D107" s="173">
        <v>1886</v>
      </c>
      <c r="E107" s="173">
        <v>901</v>
      </c>
      <c r="F107" s="173">
        <v>985</v>
      </c>
      <c r="G107" s="173">
        <v>2636</v>
      </c>
      <c r="H107" s="173">
        <v>1453</v>
      </c>
      <c r="I107" s="173">
        <v>1183</v>
      </c>
    </row>
    <row r="108" spans="1:9" s="174" customFormat="1" ht="12" customHeight="1" x14ac:dyDescent="0.2">
      <c r="A108" s="265" t="s">
        <v>111</v>
      </c>
      <c r="B108" s="265"/>
      <c r="C108" s="173">
        <v>1900</v>
      </c>
      <c r="D108" s="173">
        <v>1620</v>
      </c>
      <c r="E108" s="173">
        <v>785</v>
      </c>
      <c r="F108" s="173">
        <v>835</v>
      </c>
      <c r="G108" s="173">
        <v>280</v>
      </c>
      <c r="H108" s="173">
        <v>144</v>
      </c>
      <c r="I108" s="173">
        <v>136</v>
      </c>
    </row>
    <row r="109" spans="1:9" s="174" customFormat="1" ht="12" customHeight="1" x14ac:dyDescent="0.2">
      <c r="A109" s="265" t="s">
        <v>113</v>
      </c>
      <c r="B109" s="265"/>
      <c r="C109" s="173">
        <v>1615</v>
      </c>
      <c r="D109" s="173">
        <v>1222</v>
      </c>
      <c r="E109" s="173">
        <v>576</v>
      </c>
      <c r="F109" s="173">
        <v>646</v>
      </c>
      <c r="G109" s="173">
        <v>393</v>
      </c>
      <c r="H109" s="173">
        <v>215</v>
      </c>
      <c r="I109" s="173">
        <v>178</v>
      </c>
    </row>
    <row r="110" spans="1:9" s="174" customFormat="1" ht="12" customHeight="1" x14ac:dyDescent="0.2">
      <c r="A110" s="265" t="s">
        <v>114</v>
      </c>
      <c r="B110" s="265"/>
      <c r="C110" s="173">
        <v>1363</v>
      </c>
      <c r="D110" s="173">
        <v>1082</v>
      </c>
      <c r="E110" s="173">
        <v>503</v>
      </c>
      <c r="F110" s="173">
        <v>579</v>
      </c>
      <c r="G110" s="173">
        <v>281</v>
      </c>
      <c r="H110" s="173">
        <v>155</v>
      </c>
      <c r="I110" s="173">
        <v>126</v>
      </c>
    </row>
    <row r="111" spans="1:9" s="174" customFormat="1" ht="12" customHeight="1" x14ac:dyDescent="0.2">
      <c r="A111" s="265" t="s">
        <v>116</v>
      </c>
      <c r="B111" s="265"/>
      <c r="C111" s="173">
        <v>791</v>
      </c>
      <c r="D111" s="173">
        <v>634</v>
      </c>
      <c r="E111" s="173">
        <v>316</v>
      </c>
      <c r="F111" s="173">
        <v>318</v>
      </c>
      <c r="G111" s="173">
        <v>157</v>
      </c>
      <c r="H111" s="173">
        <v>82</v>
      </c>
      <c r="I111" s="173">
        <v>75</v>
      </c>
    </row>
    <row r="112" spans="1:9" s="174" customFormat="1" ht="12" customHeight="1" x14ac:dyDescent="0.2">
      <c r="A112" s="265" t="s">
        <v>117</v>
      </c>
      <c r="B112" s="265"/>
      <c r="C112" s="173">
        <v>2183</v>
      </c>
      <c r="D112" s="173">
        <v>1485</v>
      </c>
      <c r="E112" s="173">
        <v>690</v>
      </c>
      <c r="F112" s="173">
        <v>795</v>
      </c>
      <c r="G112" s="173">
        <v>698</v>
      </c>
      <c r="H112" s="173">
        <v>339</v>
      </c>
      <c r="I112" s="173">
        <v>359</v>
      </c>
    </row>
    <row r="113" spans="1:9" s="174" customFormat="1" ht="12" customHeight="1" x14ac:dyDescent="0.2">
      <c r="A113" s="265" t="s">
        <v>121</v>
      </c>
      <c r="B113" s="265"/>
      <c r="C113" s="173">
        <v>1980</v>
      </c>
      <c r="D113" s="173">
        <v>1269</v>
      </c>
      <c r="E113" s="173">
        <v>566</v>
      </c>
      <c r="F113" s="173">
        <v>703</v>
      </c>
      <c r="G113" s="173">
        <v>711</v>
      </c>
      <c r="H113" s="173">
        <v>338</v>
      </c>
      <c r="I113" s="173">
        <v>373</v>
      </c>
    </row>
    <row r="114" spans="1:9" s="174" customFormat="1" ht="12" customHeight="1" x14ac:dyDescent="0.2">
      <c r="A114" s="265" t="s">
        <v>122</v>
      </c>
      <c r="B114" s="265"/>
      <c r="C114" s="173">
        <v>3085</v>
      </c>
      <c r="D114" s="173">
        <v>2277</v>
      </c>
      <c r="E114" s="173">
        <v>1075</v>
      </c>
      <c r="F114" s="173">
        <v>1202</v>
      </c>
      <c r="G114" s="173">
        <v>808</v>
      </c>
      <c r="H114" s="173">
        <v>428</v>
      </c>
      <c r="I114" s="173">
        <v>380</v>
      </c>
    </row>
    <row r="115" spans="1:9" s="174" customFormat="1" ht="12" customHeight="1" x14ac:dyDescent="0.2">
      <c r="A115" s="265" t="s">
        <v>392</v>
      </c>
      <c r="B115" s="270"/>
      <c r="C115" s="173">
        <v>3140</v>
      </c>
      <c r="D115" s="173">
        <v>2380</v>
      </c>
      <c r="E115" s="173">
        <v>1109</v>
      </c>
      <c r="F115" s="173">
        <v>1271</v>
      </c>
      <c r="G115" s="173">
        <v>760</v>
      </c>
      <c r="H115" s="173">
        <v>408</v>
      </c>
      <c r="I115" s="173">
        <v>352</v>
      </c>
    </row>
    <row r="116" spans="1:9" s="174" customFormat="1" ht="12" customHeight="1" x14ac:dyDescent="0.2">
      <c r="A116" s="265" t="s">
        <v>124</v>
      </c>
      <c r="B116" s="265"/>
      <c r="C116" s="173">
        <v>609</v>
      </c>
      <c r="D116" s="173">
        <v>491</v>
      </c>
      <c r="E116" s="173">
        <v>243</v>
      </c>
      <c r="F116" s="173">
        <v>248</v>
      </c>
      <c r="G116" s="173">
        <v>118</v>
      </c>
      <c r="H116" s="173">
        <v>56</v>
      </c>
      <c r="I116" s="173">
        <v>62</v>
      </c>
    </row>
    <row r="117" spans="1:9" s="174" customFormat="1" ht="12" customHeight="1" x14ac:dyDescent="0.2">
      <c r="A117" s="265" t="s">
        <v>125</v>
      </c>
      <c r="B117" s="265"/>
      <c r="C117" s="173">
        <v>1909</v>
      </c>
      <c r="D117" s="173">
        <v>1432</v>
      </c>
      <c r="E117" s="173">
        <v>673</v>
      </c>
      <c r="F117" s="173">
        <v>759</v>
      </c>
      <c r="G117" s="173">
        <v>477</v>
      </c>
      <c r="H117" s="173">
        <v>250</v>
      </c>
      <c r="I117" s="173">
        <v>227</v>
      </c>
    </row>
    <row r="118" spans="1:9" s="174" customFormat="1" ht="12" customHeight="1" x14ac:dyDescent="0.2">
      <c r="A118" s="269" t="s">
        <v>126</v>
      </c>
      <c r="B118" s="269"/>
      <c r="C118" s="179">
        <v>418</v>
      </c>
      <c r="D118" s="179">
        <v>239</v>
      </c>
      <c r="E118" s="179">
        <v>122</v>
      </c>
      <c r="F118" s="179">
        <v>117</v>
      </c>
      <c r="G118" s="179">
        <v>179</v>
      </c>
      <c r="H118" s="179">
        <v>96</v>
      </c>
      <c r="I118" s="179">
        <v>83</v>
      </c>
    </row>
    <row r="119" spans="1:9" s="174" customFormat="1" ht="12" customHeight="1" x14ac:dyDescent="0.2">
      <c r="A119" s="177"/>
      <c r="B119" s="177"/>
      <c r="C119" s="177"/>
      <c r="D119" s="177"/>
      <c r="E119" s="177"/>
      <c r="F119" s="177"/>
      <c r="G119" s="177"/>
      <c r="H119" s="177"/>
      <c r="I119" s="177"/>
    </row>
    <row r="120" spans="1:9" s="174" customFormat="1" ht="12" customHeight="1" x14ac:dyDescent="0.2">
      <c r="A120" s="264" t="s">
        <v>127</v>
      </c>
      <c r="B120" s="264"/>
      <c r="C120" s="171">
        <v>64159</v>
      </c>
      <c r="D120" s="171">
        <v>48139</v>
      </c>
      <c r="E120" s="171">
        <v>22532</v>
      </c>
      <c r="F120" s="171">
        <v>25607</v>
      </c>
      <c r="G120" s="171">
        <v>16020</v>
      </c>
      <c r="H120" s="171">
        <v>8276</v>
      </c>
      <c r="I120" s="171">
        <v>7744</v>
      </c>
    </row>
    <row r="121" spans="1:9" s="174" customFormat="1" ht="12" customHeight="1" x14ac:dyDescent="0.2">
      <c r="A121" s="265" t="s">
        <v>128</v>
      </c>
      <c r="B121" s="265"/>
      <c r="C121" s="173">
        <v>5442</v>
      </c>
      <c r="D121" s="173">
        <v>3917</v>
      </c>
      <c r="E121" s="173">
        <v>1779</v>
      </c>
      <c r="F121" s="173">
        <v>2138</v>
      </c>
      <c r="G121" s="173">
        <v>1525</v>
      </c>
      <c r="H121" s="173">
        <v>788</v>
      </c>
      <c r="I121" s="173">
        <v>737</v>
      </c>
    </row>
    <row r="122" spans="1:9" s="174" customFormat="1" ht="12" customHeight="1" x14ac:dyDescent="0.2">
      <c r="A122" s="265" t="s">
        <v>130</v>
      </c>
      <c r="B122" s="265"/>
      <c r="C122" s="173">
        <v>461</v>
      </c>
      <c r="D122" s="173">
        <v>369</v>
      </c>
      <c r="E122" s="173">
        <v>174</v>
      </c>
      <c r="F122" s="173">
        <v>195</v>
      </c>
      <c r="G122" s="173">
        <v>92</v>
      </c>
      <c r="H122" s="173">
        <v>57</v>
      </c>
      <c r="I122" s="173">
        <v>35</v>
      </c>
    </row>
    <row r="123" spans="1:9" s="174" customFormat="1" ht="12" customHeight="1" x14ac:dyDescent="0.2">
      <c r="A123" s="265" t="s">
        <v>131</v>
      </c>
      <c r="B123" s="265"/>
      <c r="C123" s="173">
        <v>1664</v>
      </c>
      <c r="D123" s="173">
        <v>1317</v>
      </c>
      <c r="E123" s="173">
        <v>642</v>
      </c>
      <c r="F123" s="173">
        <v>675</v>
      </c>
      <c r="G123" s="173">
        <v>347</v>
      </c>
      <c r="H123" s="173">
        <v>176</v>
      </c>
      <c r="I123" s="173">
        <v>171</v>
      </c>
    </row>
    <row r="124" spans="1:9" s="174" customFormat="1" ht="12" customHeight="1" x14ac:dyDescent="0.2">
      <c r="A124" s="265" t="s">
        <v>134</v>
      </c>
      <c r="B124" s="265"/>
      <c r="C124" s="173">
        <v>1107</v>
      </c>
      <c r="D124" s="173">
        <v>997</v>
      </c>
      <c r="E124" s="173">
        <v>511</v>
      </c>
      <c r="F124" s="173">
        <v>486</v>
      </c>
      <c r="G124" s="173">
        <v>110</v>
      </c>
      <c r="H124" s="173">
        <v>63</v>
      </c>
      <c r="I124" s="173">
        <v>47</v>
      </c>
    </row>
    <row r="125" spans="1:9" s="174" customFormat="1" ht="12" customHeight="1" x14ac:dyDescent="0.2">
      <c r="A125" s="265" t="s">
        <v>137</v>
      </c>
      <c r="B125" s="265"/>
      <c r="C125" s="173">
        <v>2828</v>
      </c>
      <c r="D125" s="173">
        <v>2407</v>
      </c>
      <c r="E125" s="173">
        <v>1175</v>
      </c>
      <c r="F125" s="173">
        <v>1232</v>
      </c>
      <c r="G125" s="173">
        <v>421</v>
      </c>
      <c r="H125" s="173">
        <v>216</v>
      </c>
      <c r="I125" s="173">
        <v>205</v>
      </c>
    </row>
    <row r="126" spans="1:9" s="174" customFormat="1" ht="12" customHeight="1" x14ac:dyDescent="0.2">
      <c r="A126" s="265" t="s">
        <v>339</v>
      </c>
      <c r="B126" s="265"/>
      <c r="C126" s="173">
        <v>5115</v>
      </c>
      <c r="D126" s="173">
        <v>3994</v>
      </c>
      <c r="E126" s="173">
        <v>1954</v>
      </c>
      <c r="F126" s="173">
        <v>2040</v>
      </c>
      <c r="G126" s="173">
        <v>1121</v>
      </c>
      <c r="H126" s="173">
        <v>622</v>
      </c>
      <c r="I126" s="173">
        <v>499</v>
      </c>
    </row>
    <row r="127" spans="1:9" s="174" customFormat="1" ht="12" customHeight="1" x14ac:dyDescent="0.2">
      <c r="A127" s="265" t="s">
        <v>140</v>
      </c>
      <c r="B127" s="265"/>
      <c r="C127" s="173">
        <v>4740</v>
      </c>
      <c r="D127" s="173">
        <v>3814</v>
      </c>
      <c r="E127" s="173">
        <v>1835</v>
      </c>
      <c r="F127" s="173">
        <v>1979</v>
      </c>
      <c r="G127" s="173">
        <v>926</v>
      </c>
      <c r="H127" s="173">
        <v>511</v>
      </c>
      <c r="I127" s="173">
        <v>415</v>
      </c>
    </row>
    <row r="128" spans="1:9" s="174" customFormat="1" ht="12" customHeight="1" x14ac:dyDescent="0.2">
      <c r="A128" s="265" t="s">
        <v>144</v>
      </c>
      <c r="B128" s="265"/>
      <c r="C128" s="173">
        <v>1225</v>
      </c>
      <c r="D128" s="173">
        <v>933</v>
      </c>
      <c r="E128" s="173">
        <v>449</v>
      </c>
      <c r="F128" s="173">
        <v>484</v>
      </c>
      <c r="G128" s="173">
        <v>292</v>
      </c>
      <c r="H128" s="173">
        <v>167</v>
      </c>
      <c r="I128" s="173">
        <v>125</v>
      </c>
    </row>
    <row r="129" spans="1:9" s="174" customFormat="1" ht="12" customHeight="1" x14ac:dyDescent="0.2">
      <c r="A129" s="265" t="s">
        <v>145</v>
      </c>
      <c r="B129" s="265"/>
      <c r="C129" s="173">
        <v>16075</v>
      </c>
      <c r="D129" s="173">
        <v>10508</v>
      </c>
      <c r="E129" s="173">
        <v>4744</v>
      </c>
      <c r="F129" s="173">
        <v>5764</v>
      </c>
      <c r="G129" s="173">
        <v>5567</v>
      </c>
      <c r="H129" s="173">
        <v>2811</v>
      </c>
      <c r="I129" s="173">
        <v>2756</v>
      </c>
    </row>
    <row r="130" spans="1:9" s="174" customFormat="1" ht="12" customHeight="1" x14ac:dyDescent="0.2">
      <c r="A130" s="265" t="s">
        <v>146</v>
      </c>
      <c r="B130" s="265"/>
      <c r="C130" s="173">
        <v>6729</v>
      </c>
      <c r="D130" s="173">
        <v>5162</v>
      </c>
      <c r="E130" s="173">
        <v>2441</v>
      </c>
      <c r="F130" s="173">
        <v>2721</v>
      </c>
      <c r="G130" s="173">
        <v>1567</v>
      </c>
      <c r="H130" s="173">
        <v>816</v>
      </c>
      <c r="I130" s="173">
        <v>751</v>
      </c>
    </row>
    <row r="131" spans="1:9" s="174" customFormat="1" ht="12" customHeight="1" x14ac:dyDescent="0.2">
      <c r="A131" s="265" t="s">
        <v>148</v>
      </c>
      <c r="B131" s="265"/>
      <c r="C131" s="173">
        <v>201</v>
      </c>
      <c r="D131" s="173">
        <v>187</v>
      </c>
      <c r="E131" s="173">
        <v>91</v>
      </c>
      <c r="F131" s="173">
        <v>96</v>
      </c>
      <c r="G131" s="173">
        <v>14</v>
      </c>
      <c r="H131" s="173">
        <v>10</v>
      </c>
      <c r="I131" s="173">
        <v>4</v>
      </c>
    </row>
    <row r="132" spans="1:9" s="174" customFormat="1" ht="12" customHeight="1" x14ac:dyDescent="0.2">
      <c r="A132" s="265" t="s">
        <v>149</v>
      </c>
      <c r="B132" s="265"/>
      <c r="C132" s="173">
        <v>7340</v>
      </c>
      <c r="D132" s="173">
        <v>5551</v>
      </c>
      <c r="E132" s="173">
        <v>2517</v>
      </c>
      <c r="F132" s="173">
        <v>3034</v>
      </c>
      <c r="G132" s="173">
        <v>1789</v>
      </c>
      <c r="H132" s="173">
        <v>910</v>
      </c>
      <c r="I132" s="173">
        <v>879</v>
      </c>
    </row>
    <row r="133" spans="1:9" s="174" customFormat="1" ht="12" customHeight="1" x14ac:dyDescent="0.2">
      <c r="A133" s="265" t="s">
        <v>151</v>
      </c>
      <c r="B133" s="265"/>
      <c r="C133" s="173">
        <v>2611</v>
      </c>
      <c r="D133" s="173">
        <v>1849</v>
      </c>
      <c r="E133" s="173">
        <v>817</v>
      </c>
      <c r="F133" s="173">
        <v>1032</v>
      </c>
      <c r="G133" s="173">
        <v>762</v>
      </c>
      <c r="H133" s="173">
        <v>385</v>
      </c>
      <c r="I133" s="173">
        <v>377</v>
      </c>
    </row>
    <row r="134" spans="1:9" s="174" customFormat="1" ht="12" customHeight="1" x14ac:dyDescent="0.2">
      <c r="A134" s="265" t="s">
        <v>152</v>
      </c>
      <c r="B134" s="265"/>
      <c r="C134" s="173">
        <v>682</v>
      </c>
      <c r="D134" s="173">
        <v>630</v>
      </c>
      <c r="E134" s="173">
        <v>316</v>
      </c>
      <c r="F134" s="173">
        <v>314</v>
      </c>
      <c r="G134" s="173">
        <v>52</v>
      </c>
      <c r="H134" s="173">
        <v>26</v>
      </c>
      <c r="I134" s="173">
        <v>26</v>
      </c>
    </row>
    <row r="135" spans="1:9" s="174" customFormat="1" ht="12" customHeight="1" x14ac:dyDescent="0.2">
      <c r="A135" s="265" t="s">
        <v>153</v>
      </c>
      <c r="B135" s="265"/>
      <c r="C135" s="173">
        <v>699</v>
      </c>
      <c r="D135" s="173">
        <v>568</v>
      </c>
      <c r="E135" s="173">
        <v>274</v>
      </c>
      <c r="F135" s="173">
        <v>294</v>
      </c>
      <c r="G135" s="173">
        <v>131</v>
      </c>
      <c r="H135" s="173">
        <v>60</v>
      </c>
      <c r="I135" s="173">
        <v>71</v>
      </c>
    </row>
    <row r="136" spans="1:9" s="174" customFormat="1" ht="12" customHeight="1" x14ac:dyDescent="0.2">
      <c r="A136" s="265" t="s">
        <v>155</v>
      </c>
      <c r="B136" s="265"/>
      <c r="C136" s="173">
        <v>542</v>
      </c>
      <c r="D136" s="173">
        <v>407</v>
      </c>
      <c r="E136" s="173">
        <v>211</v>
      </c>
      <c r="F136" s="173">
        <v>196</v>
      </c>
      <c r="G136" s="173">
        <v>135</v>
      </c>
      <c r="H136" s="173">
        <v>71</v>
      </c>
      <c r="I136" s="173">
        <v>64</v>
      </c>
    </row>
    <row r="137" spans="1:9" s="174" customFormat="1" ht="12" customHeight="1" x14ac:dyDescent="0.2">
      <c r="A137" s="265" t="s">
        <v>160</v>
      </c>
      <c r="B137" s="265"/>
      <c r="C137" s="173">
        <v>3234</v>
      </c>
      <c r="D137" s="173">
        <v>2439</v>
      </c>
      <c r="E137" s="173">
        <v>1145</v>
      </c>
      <c r="F137" s="173">
        <v>1294</v>
      </c>
      <c r="G137" s="173">
        <v>795</v>
      </c>
      <c r="H137" s="173">
        <v>393</v>
      </c>
      <c r="I137" s="173">
        <v>402</v>
      </c>
    </row>
    <row r="138" spans="1:9" s="174" customFormat="1" ht="12" customHeight="1" x14ac:dyDescent="0.2">
      <c r="A138" s="265" t="s">
        <v>353</v>
      </c>
      <c r="B138" s="265"/>
      <c r="C138" s="173">
        <v>2679</v>
      </c>
      <c r="D138" s="173">
        <v>2351</v>
      </c>
      <c r="E138" s="173">
        <v>1096</v>
      </c>
      <c r="F138" s="173">
        <v>1255</v>
      </c>
      <c r="G138" s="173">
        <v>328</v>
      </c>
      <c r="H138" s="173">
        <v>175</v>
      </c>
      <c r="I138" s="173">
        <v>153</v>
      </c>
    </row>
    <row r="139" spans="1:9" s="174" customFormat="1" ht="12" customHeight="1" x14ac:dyDescent="0.2">
      <c r="A139" s="207" t="s">
        <v>383</v>
      </c>
      <c r="B139" s="207"/>
      <c r="C139" s="179">
        <v>785</v>
      </c>
      <c r="D139" s="179">
        <v>739</v>
      </c>
      <c r="E139" s="179">
        <v>361</v>
      </c>
      <c r="F139" s="179">
        <v>378</v>
      </c>
      <c r="G139" s="179">
        <v>46</v>
      </c>
      <c r="H139" s="179">
        <v>19</v>
      </c>
      <c r="I139" s="179">
        <v>27</v>
      </c>
    </row>
    <row r="140" spans="1:9" s="174" customFormat="1" ht="12" customHeight="1" x14ac:dyDescent="0.2">
      <c r="A140" s="177"/>
      <c r="B140" s="177"/>
      <c r="C140" s="177"/>
      <c r="D140" s="177"/>
      <c r="E140" s="177"/>
      <c r="F140" s="177"/>
      <c r="G140" s="177"/>
      <c r="H140" s="177"/>
      <c r="I140" s="177"/>
    </row>
    <row r="141" spans="1:9" s="174" customFormat="1" ht="12" customHeight="1" x14ac:dyDescent="0.2">
      <c r="A141" s="264" t="s">
        <v>165</v>
      </c>
      <c r="B141" s="264"/>
      <c r="C141" s="171">
        <v>5925</v>
      </c>
      <c r="D141" s="171">
        <v>5290</v>
      </c>
      <c r="E141" s="171">
        <v>2616</v>
      </c>
      <c r="F141" s="171">
        <v>2674</v>
      </c>
      <c r="G141" s="171">
        <v>635</v>
      </c>
      <c r="H141" s="171">
        <v>344</v>
      </c>
      <c r="I141" s="171">
        <v>291</v>
      </c>
    </row>
    <row r="142" spans="1:9" s="174" customFormat="1" ht="12" customHeight="1" x14ac:dyDescent="0.2">
      <c r="A142" s="265" t="s">
        <v>166</v>
      </c>
      <c r="B142" s="265"/>
      <c r="C142" s="173">
        <v>1523</v>
      </c>
      <c r="D142" s="173">
        <v>1374</v>
      </c>
      <c r="E142" s="173">
        <v>681</v>
      </c>
      <c r="F142" s="173">
        <v>693</v>
      </c>
      <c r="G142" s="173">
        <v>149</v>
      </c>
      <c r="H142" s="173">
        <v>81</v>
      </c>
      <c r="I142" s="173">
        <v>68</v>
      </c>
    </row>
    <row r="143" spans="1:9" s="174" customFormat="1" ht="12" customHeight="1" x14ac:dyDescent="0.2">
      <c r="A143" s="265" t="s">
        <v>167</v>
      </c>
      <c r="B143" s="265"/>
      <c r="C143" s="173">
        <v>54</v>
      </c>
      <c r="D143" s="173">
        <v>48</v>
      </c>
      <c r="E143" s="173">
        <v>30</v>
      </c>
      <c r="F143" s="173">
        <v>18</v>
      </c>
      <c r="G143" s="173">
        <v>6</v>
      </c>
      <c r="H143" s="173">
        <v>3</v>
      </c>
      <c r="I143" s="173">
        <v>3</v>
      </c>
    </row>
    <row r="144" spans="1:9" s="174" customFormat="1" ht="12" customHeight="1" x14ac:dyDescent="0.2">
      <c r="A144" s="265" t="s">
        <v>168</v>
      </c>
      <c r="B144" s="265"/>
      <c r="C144" s="173">
        <v>52</v>
      </c>
      <c r="D144" s="173">
        <v>43</v>
      </c>
      <c r="E144" s="173">
        <v>30</v>
      </c>
      <c r="F144" s="173">
        <v>13</v>
      </c>
      <c r="G144" s="173">
        <v>9</v>
      </c>
      <c r="H144" s="173">
        <v>7</v>
      </c>
      <c r="I144" s="173">
        <v>2</v>
      </c>
    </row>
    <row r="145" spans="1:9" s="174" customFormat="1" ht="12" customHeight="1" x14ac:dyDescent="0.2">
      <c r="A145" s="265" t="s">
        <v>169</v>
      </c>
      <c r="B145" s="265"/>
      <c r="C145" s="173">
        <v>36</v>
      </c>
      <c r="D145" s="173">
        <v>33</v>
      </c>
      <c r="E145" s="173">
        <v>21</v>
      </c>
      <c r="F145" s="173">
        <v>12</v>
      </c>
      <c r="G145" s="173">
        <v>3</v>
      </c>
      <c r="H145" s="173">
        <v>2</v>
      </c>
      <c r="I145" s="173">
        <v>1</v>
      </c>
    </row>
    <row r="146" spans="1:9" s="174" customFormat="1" ht="12" customHeight="1" x14ac:dyDescent="0.2">
      <c r="A146" s="265" t="s">
        <v>170</v>
      </c>
      <c r="B146" s="265"/>
      <c r="C146" s="173">
        <v>1118</v>
      </c>
      <c r="D146" s="173">
        <v>960</v>
      </c>
      <c r="E146" s="173">
        <v>452</v>
      </c>
      <c r="F146" s="173">
        <v>508</v>
      </c>
      <c r="G146" s="173">
        <v>158</v>
      </c>
      <c r="H146" s="173">
        <v>88</v>
      </c>
      <c r="I146" s="173">
        <v>70</v>
      </c>
    </row>
    <row r="147" spans="1:9" s="174" customFormat="1" ht="12" customHeight="1" x14ac:dyDescent="0.2">
      <c r="A147" s="265" t="s">
        <v>171</v>
      </c>
      <c r="B147" s="265"/>
      <c r="C147" s="173">
        <v>497</v>
      </c>
      <c r="D147" s="173">
        <v>458</v>
      </c>
      <c r="E147" s="173">
        <v>237</v>
      </c>
      <c r="F147" s="173">
        <v>221</v>
      </c>
      <c r="G147" s="173">
        <v>39</v>
      </c>
      <c r="H147" s="173">
        <v>21</v>
      </c>
      <c r="I147" s="173">
        <v>18</v>
      </c>
    </row>
    <row r="148" spans="1:9" s="174" customFormat="1" ht="12" customHeight="1" x14ac:dyDescent="0.2">
      <c r="A148" s="265" t="s">
        <v>172</v>
      </c>
      <c r="B148" s="265"/>
      <c r="C148" s="173">
        <v>41</v>
      </c>
      <c r="D148" s="173">
        <v>37</v>
      </c>
      <c r="E148" s="173">
        <v>20</v>
      </c>
      <c r="F148" s="173">
        <v>17</v>
      </c>
      <c r="G148" s="173">
        <v>4</v>
      </c>
      <c r="H148" s="173">
        <v>2</v>
      </c>
      <c r="I148" s="173">
        <v>2</v>
      </c>
    </row>
    <row r="149" spans="1:9" s="174" customFormat="1" ht="12" customHeight="1" x14ac:dyDescent="0.2">
      <c r="A149" s="266" t="s">
        <v>173</v>
      </c>
      <c r="B149" s="266"/>
      <c r="C149" s="179">
        <v>2604</v>
      </c>
      <c r="D149" s="179">
        <v>2337</v>
      </c>
      <c r="E149" s="179">
        <v>1145</v>
      </c>
      <c r="F149" s="179">
        <v>1192</v>
      </c>
      <c r="G149" s="179">
        <v>267</v>
      </c>
      <c r="H149" s="179">
        <v>140</v>
      </c>
      <c r="I149" s="179">
        <v>127</v>
      </c>
    </row>
    <row r="150" spans="1:9" s="174" customFormat="1" ht="12" customHeight="1" x14ac:dyDescent="0.2">
      <c r="A150" s="177"/>
      <c r="B150" s="177"/>
      <c r="C150" s="177"/>
      <c r="D150" s="177"/>
      <c r="E150" s="177"/>
      <c r="F150" s="177"/>
      <c r="G150" s="177"/>
      <c r="H150" s="177"/>
      <c r="I150" s="177"/>
    </row>
    <row r="151" spans="1:9" s="174" customFormat="1" ht="12" customHeight="1" x14ac:dyDescent="0.2">
      <c r="A151" s="264" t="s">
        <v>174</v>
      </c>
      <c r="B151" s="264"/>
      <c r="C151" s="171">
        <v>56371</v>
      </c>
      <c r="D151" s="171">
        <v>41528</v>
      </c>
      <c r="E151" s="171">
        <v>19746</v>
      </c>
      <c r="F151" s="171">
        <v>21782</v>
      </c>
      <c r="G151" s="171">
        <v>14843</v>
      </c>
      <c r="H151" s="171">
        <v>7739</v>
      </c>
      <c r="I151" s="171">
        <v>7104</v>
      </c>
    </row>
    <row r="152" spans="1:9" s="174" customFormat="1" ht="12" customHeight="1" x14ac:dyDescent="0.2">
      <c r="A152" s="265" t="s">
        <v>175</v>
      </c>
      <c r="B152" s="265"/>
      <c r="C152" s="173">
        <v>5042</v>
      </c>
      <c r="D152" s="173">
        <v>3694</v>
      </c>
      <c r="E152" s="173">
        <v>1762</v>
      </c>
      <c r="F152" s="173">
        <v>1932</v>
      </c>
      <c r="G152" s="173">
        <v>1348</v>
      </c>
      <c r="H152" s="173">
        <v>731</v>
      </c>
      <c r="I152" s="173">
        <v>617</v>
      </c>
    </row>
    <row r="153" spans="1:9" s="174" customFormat="1" ht="12" customHeight="1" x14ac:dyDescent="0.2">
      <c r="A153" s="265" t="s">
        <v>176</v>
      </c>
      <c r="B153" s="265"/>
      <c r="C153" s="173">
        <v>43785</v>
      </c>
      <c r="D153" s="173">
        <v>32546</v>
      </c>
      <c r="E153" s="173">
        <v>15368</v>
      </c>
      <c r="F153" s="173">
        <v>17178</v>
      </c>
      <c r="G153" s="173">
        <v>11239</v>
      </c>
      <c r="H153" s="173">
        <v>5783</v>
      </c>
      <c r="I153" s="173">
        <v>5456</v>
      </c>
    </row>
    <row r="154" spans="1:9" s="174" customFormat="1" ht="12" customHeight="1" x14ac:dyDescent="0.2">
      <c r="A154" s="265" t="s">
        <v>177</v>
      </c>
      <c r="B154" s="265"/>
      <c r="C154" s="173">
        <v>3024</v>
      </c>
      <c r="D154" s="173">
        <v>1774</v>
      </c>
      <c r="E154" s="173">
        <v>896</v>
      </c>
      <c r="F154" s="173">
        <v>878</v>
      </c>
      <c r="G154" s="173">
        <v>1250</v>
      </c>
      <c r="H154" s="173">
        <v>675</v>
      </c>
      <c r="I154" s="173">
        <v>575</v>
      </c>
    </row>
    <row r="155" spans="1:9" s="174" customFormat="1" ht="12" customHeight="1" x14ac:dyDescent="0.2">
      <c r="A155" s="265" t="s">
        <v>183</v>
      </c>
      <c r="B155" s="265"/>
      <c r="C155" s="173">
        <v>384</v>
      </c>
      <c r="D155" s="173">
        <v>349</v>
      </c>
      <c r="E155" s="173">
        <v>178</v>
      </c>
      <c r="F155" s="173">
        <v>171</v>
      </c>
      <c r="G155" s="173">
        <v>35</v>
      </c>
      <c r="H155" s="173">
        <v>13</v>
      </c>
      <c r="I155" s="173">
        <v>22</v>
      </c>
    </row>
    <row r="156" spans="1:9" s="174" customFormat="1" ht="12" customHeight="1" x14ac:dyDescent="0.2">
      <c r="A156" s="265" t="s">
        <v>184</v>
      </c>
      <c r="B156" s="265"/>
      <c r="C156" s="173">
        <v>1580</v>
      </c>
      <c r="D156" s="173">
        <v>1277</v>
      </c>
      <c r="E156" s="173">
        <v>622</v>
      </c>
      <c r="F156" s="173">
        <v>655</v>
      </c>
      <c r="G156" s="173">
        <v>303</v>
      </c>
      <c r="H156" s="173">
        <v>173</v>
      </c>
      <c r="I156" s="173">
        <v>130</v>
      </c>
    </row>
    <row r="157" spans="1:9" s="174" customFormat="1" ht="12" customHeight="1" x14ac:dyDescent="0.2">
      <c r="A157" s="269" t="s">
        <v>190</v>
      </c>
      <c r="B157" s="269"/>
      <c r="C157" s="179">
        <v>2556</v>
      </c>
      <c r="D157" s="179">
        <v>1888</v>
      </c>
      <c r="E157" s="179">
        <v>920</v>
      </c>
      <c r="F157" s="179">
        <v>968</v>
      </c>
      <c r="G157" s="179">
        <v>668</v>
      </c>
      <c r="H157" s="179">
        <v>364</v>
      </c>
      <c r="I157" s="179">
        <v>304</v>
      </c>
    </row>
    <row r="158" spans="1:9" s="174" customFormat="1" ht="12" customHeight="1" x14ac:dyDescent="0.2">
      <c r="A158" s="177"/>
      <c r="B158" s="177"/>
      <c r="C158" s="177"/>
      <c r="D158" s="177"/>
      <c r="E158" s="177"/>
      <c r="F158" s="177"/>
      <c r="G158" s="177"/>
      <c r="H158" s="177"/>
      <c r="I158" s="177"/>
    </row>
    <row r="159" spans="1:9" s="174" customFormat="1" ht="12" customHeight="1" x14ac:dyDescent="0.2">
      <c r="A159" s="264" t="s">
        <v>193</v>
      </c>
      <c r="B159" s="264"/>
      <c r="C159" s="171">
        <v>10354</v>
      </c>
      <c r="D159" s="171">
        <v>7034</v>
      </c>
      <c r="E159" s="171">
        <v>3472</v>
      </c>
      <c r="F159" s="171">
        <v>3562</v>
      </c>
      <c r="G159" s="171">
        <v>3320</v>
      </c>
      <c r="H159" s="171">
        <v>1783</v>
      </c>
      <c r="I159" s="171">
        <v>1537</v>
      </c>
    </row>
    <row r="160" spans="1:9" s="174" customFormat="1" ht="12" customHeight="1" x14ac:dyDescent="0.2">
      <c r="A160" s="265" t="s">
        <v>194</v>
      </c>
      <c r="B160" s="265"/>
      <c r="C160" s="173">
        <v>6100</v>
      </c>
      <c r="D160" s="173">
        <v>4032</v>
      </c>
      <c r="E160" s="173">
        <v>2029</v>
      </c>
      <c r="F160" s="173">
        <v>2003</v>
      </c>
      <c r="G160" s="173">
        <v>2068</v>
      </c>
      <c r="H160" s="173">
        <v>1086</v>
      </c>
      <c r="I160" s="173">
        <v>982</v>
      </c>
    </row>
    <row r="161" spans="1:9" s="174" customFormat="1" ht="12" customHeight="1" x14ac:dyDescent="0.2">
      <c r="A161" s="269" t="s">
        <v>374</v>
      </c>
      <c r="B161" s="269"/>
      <c r="C161" s="179">
        <v>4254</v>
      </c>
      <c r="D161" s="179">
        <v>3002</v>
      </c>
      <c r="E161" s="179">
        <v>1443</v>
      </c>
      <c r="F161" s="179">
        <v>1559</v>
      </c>
      <c r="G161" s="179">
        <v>1252</v>
      </c>
      <c r="H161" s="179">
        <v>697</v>
      </c>
      <c r="I161" s="179">
        <v>555</v>
      </c>
    </row>
    <row r="162" spans="1:9" s="174" customFormat="1" ht="12" customHeight="1" x14ac:dyDescent="0.2">
      <c r="A162" s="177"/>
      <c r="B162" s="177"/>
      <c r="C162" s="177"/>
      <c r="D162" s="177"/>
      <c r="E162" s="177"/>
      <c r="F162" s="177"/>
      <c r="G162" s="177"/>
      <c r="H162" s="177"/>
      <c r="I162" s="177"/>
    </row>
    <row r="163" spans="1:9" s="174" customFormat="1" ht="12" customHeight="1" x14ac:dyDescent="0.2">
      <c r="A163" s="264" t="s">
        <v>200</v>
      </c>
      <c r="B163" s="264"/>
      <c r="C163" s="171">
        <v>5634</v>
      </c>
      <c r="D163" s="171">
        <v>5085</v>
      </c>
      <c r="E163" s="171">
        <v>2521</v>
      </c>
      <c r="F163" s="171">
        <v>2564</v>
      </c>
      <c r="G163" s="171">
        <v>549</v>
      </c>
      <c r="H163" s="171">
        <v>308</v>
      </c>
      <c r="I163" s="171">
        <v>241</v>
      </c>
    </row>
    <row r="164" spans="1:9" s="174" customFormat="1" ht="12" customHeight="1" x14ac:dyDescent="0.2">
      <c r="A164" s="265" t="s">
        <v>201</v>
      </c>
      <c r="B164" s="265"/>
      <c r="C164" s="173">
        <v>1827</v>
      </c>
      <c r="D164" s="173">
        <v>1595</v>
      </c>
      <c r="E164" s="173">
        <v>776</v>
      </c>
      <c r="F164" s="173">
        <v>819</v>
      </c>
      <c r="G164" s="173">
        <v>232</v>
      </c>
      <c r="H164" s="173">
        <v>135</v>
      </c>
      <c r="I164" s="173">
        <v>97</v>
      </c>
    </row>
    <row r="165" spans="1:9" s="174" customFormat="1" ht="12" customHeight="1" x14ac:dyDescent="0.2">
      <c r="A165" s="265" t="s">
        <v>202</v>
      </c>
      <c r="B165" s="265"/>
      <c r="C165" s="173">
        <v>1752</v>
      </c>
      <c r="D165" s="173">
        <v>1630</v>
      </c>
      <c r="E165" s="173">
        <v>804</v>
      </c>
      <c r="F165" s="173">
        <v>826</v>
      </c>
      <c r="G165" s="173">
        <v>122</v>
      </c>
      <c r="H165" s="173">
        <v>69</v>
      </c>
      <c r="I165" s="173">
        <v>53</v>
      </c>
    </row>
    <row r="166" spans="1:9" s="174" customFormat="1" ht="12" customHeight="1" x14ac:dyDescent="0.2">
      <c r="A166" s="269" t="s">
        <v>348</v>
      </c>
      <c r="B166" s="269"/>
      <c r="C166" s="185">
        <v>2055</v>
      </c>
      <c r="D166" s="185">
        <v>1860</v>
      </c>
      <c r="E166" s="185">
        <v>941</v>
      </c>
      <c r="F166" s="185">
        <v>919</v>
      </c>
      <c r="G166" s="185">
        <v>195</v>
      </c>
      <c r="H166" s="185">
        <v>104</v>
      </c>
      <c r="I166" s="185">
        <v>91</v>
      </c>
    </row>
    <row r="167" spans="1:9" s="174" customFormat="1" ht="12" customHeight="1" x14ac:dyDescent="0.2">
      <c r="A167" s="177"/>
      <c r="B167" s="177"/>
      <c r="C167" s="177"/>
      <c r="D167" s="177"/>
      <c r="E167" s="177"/>
      <c r="F167" s="177"/>
      <c r="G167" s="177"/>
      <c r="H167" s="177"/>
      <c r="I167" s="177"/>
    </row>
    <row r="168" spans="1:9" s="174" customFormat="1" ht="12" customHeight="1" x14ac:dyDescent="0.2">
      <c r="A168" s="264" t="s">
        <v>206</v>
      </c>
      <c r="B168" s="264"/>
      <c r="C168" s="171">
        <v>8718</v>
      </c>
      <c r="D168" s="171">
        <v>6532</v>
      </c>
      <c r="E168" s="171">
        <v>3236</v>
      </c>
      <c r="F168" s="171">
        <v>3296</v>
      </c>
      <c r="G168" s="171">
        <v>2186</v>
      </c>
      <c r="H168" s="171">
        <v>1205</v>
      </c>
      <c r="I168" s="171">
        <v>981</v>
      </c>
    </row>
    <row r="169" spans="1:9" s="174" customFormat="1" ht="12" customHeight="1" x14ac:dyDescent="0.2">
      <c r="A169" s="265" t="s">
        <v>207</v>
      </c>
      <c r="B169" s="265"/>
      <c r="C169" s="173">
        <v>1433</v>
      </c>
      <c r="D169" s="173">
        <v>1091</v>
      </c>
      <c r="E169" s="173">
        <v>540</v>
      </c>
      <c r="F169" s="173">
        <v>551</v>
      </c>
      <c r="G169" s="173">
        <v>342</v>
      </c>
      <c r="H169" s="173">
        <v>192</v>
      </c>
      <c r="I169" s="173">
        <v>150</v>
      </c>
    </row>
    <row r="170" spans="1:9" s="174" customFormat="1" ht="12" customHeight="1" x14ac:dyDescent="0.2">
      <c r="A170" s="265" t="s">
        <v>209</v>
      </c>
      <c r="B170" s="265"/>
      <c r="C170" s="173">
        <v>101</v>
      </c>
      <c r="D170" s="173">
        <v>93</v>
      </c>
      <c r="E170" s="173">
        <v>47</v>
      </c>
      <c r="F170" s="173">
        <v>46</v>
      </c>
      <c r="G170" s="173">
        <v>8</v>
      </c>
      <c r="H170" s="173">
        <v>8</v>
      </c>
      <c r="I170" s="173">
        <v>0</v>
      </c>
    </row>
    <row r="171" spans="1:9" s="174" customFormat="1" ht="12" customHeight="1" x14ac:dyDescent="0.2">
      <c r="A171" s="265" t="s">
        <v>210</v>
      </c>
      <c r="B171" s="265"/>
      <c r="C171" s="173">
        <v>911</v>
      </c>
      <c r="D171" s="173">
        <v>497</v>
      </c>
      <c r="E171" s="173">
        <v>245</v>
      </c>
      <c r="F171" s="173">
        <v>252</v>
      </c>
      <c r="G171" s="173">
        <v>414</v>
      </c>
      <c r="H171" s="173">
        <v>234</v>
      </c>
      <c r="I171" s="173">
        <v>180</v>
      </c>
    </row>
    <row r="172" spans="1:9" s="174" customFormat="1" ht="12" customHeight="1" x14ac:dyDescent="0.2">
      <c r="A172" s="265" t="s">
        <v>215</v>
      </c>
      <c r="B172" s="265"/>
      <c r="C172" s="173">
        <v>167</v>
      </c>
      <c r="D172" s="173">
        <v>153</v>
      </c>
      <c r="E172" s="173">
        <v>68</v>
      </c>
      <c r="F172" s="173">
        <v>85</v>
      </c>
      <c r="G172" s="173">
        <v>14</v>
      </c>
      <c r="H172" s="173">
        <v>9</v>
      </c>
      <c r="I172" s="173">
        <v>5</v>
      </c>
    </row>
    <row r="173" spans="1:9" s="174" customFormat="1" ht="12" customHeight="1" x14ac:dyDescent="0.2">
      <c r="A173" s="265" t="s">
        <v>216</v>
      </c>
      <c r="B173" s="265"/>
      <c r="C173" s="173">
        <v>2789</v>
      </c>
      <c r="D173" s="173">
        <v>2225</v>
      </c>
      <c r="E173" s="173">
        <v>1116</v>
      </c>
      <c r="F173" s="173">
        <v>1109</v>
      </c>
      <c r="G173" s="173">
        <v>564</v>
      </c>
      <c r="H173" s="173">
        <v>276</v>
      </c>
      <c r="I173" s="173">
        <v>288</v>
      </c>
    </row>
    <row r="174" spans="1:9" s="174" customFormat="1" ht="12" customHeight="1" x14ac:dyDescent="0.2">
      <c r="A174" s="265" t="s">
        <v>217</v>
      </c>
      <c r="B174" s="265"/>
      <c r="C174" s="173">
        <v>792</v>
      </c>
      <c r="D174" s="173">
        <v>592</v>
      </c>
      <c r="E174" s="173">
        <v>286</v>
      </c>
      <c r="F174" s="173">
        <v>306</v>
      </c>
      <c r="G174" s="173">
        <v>200</v>
      </c>
      <c r="H174" s="173">
        <v>125</v>
      </c>
      <c r="I174" s="173">
        <v>75</v>
      </c>
    </row>
    <row r="175" spans="1:9" s="174" customFormat="1" ht="12" customHeight="1" x14ac:dyDescent="0.2">
      <c r="A175" s="265" t="s">
        <v>220</v>
      </c>
      <c r="B175" s="265"/>
      <c r="C175" s="173">
        <v>325</v>
      </c>
      <c r="D175" s="173">
        <v>272</v>
      </c>
      <c r="E175" s="173">
        <v>126</v>
      </c>
      <c r="F175" s="173">
        <v>146</v>
      </c>
      <c r="G175" s="173">
        <v>53</v>
      </c>
      <c r="H175" s="173">
        <v>30</v>
      </c>
      <c r="I175" s="173">
        <v>23</v>
      </c>
    </row>
    <row r="176" spans="1:9" s="174" customFormat="1" ht="12" customHeight="1" x14ac:dyDescent="0.2">
      <c r="A176" s="265" t="s">
        <v>221</v>
      </c>
      <c r="B176" s="265"/>
      <c r="C176" s="173">
        <v>841</v>
      </c>
      <c r="D176" s="173">
        <v>551</v>
      </c>
      <c r="E176" s="173">
        <v>278</v>
      </c>
      <c r="F176" s="173">
        <v>273</v>
      </c>
      <c r="G176" s="173">
        <v>290</v>
      </c>
      <c r="H176" s="173">
        <v>161</v>
      </c>
      <c r="I176" s="173">
        <v>129</v>
      </c>
    </row>
    <row r="177" spans="1:9" s="174" customFormat="1" ht="12" customHeight="1" x14ac:dyDescent="0.2">
      <c r="A177" s="265" t="s">
        <v>222</v>
      </c>
      <c r="B177" s="265"/>
      <c r="C177" s="173">
        <v>385</v>
      </c>
      <c r="D177" s="173">
        <v>308</v>
      </c>
      <c r="E177" s="173">
        <v>153</v>
      </c>
      <c r="F177" s="173">
        <v>155</v>
      </c>
      <c r="G177" s="173">
        <v>77</v>
      </c>
      <c r="H177" s="173">
        <v>45</v>
      </c>
      <c r="I177" s="173">
        <v>32</v>
      </c>
    </row>
    <row r="178" spans="1:9" s="174" customFormat="1" ht="12" customHeight="1" x14ac:dyDescent="0.2">
      <c r="A178" s="269" t="s">
        <v>223</v>
      </c>
      <c r="B178" s="269"/>
      <c r="C178" s="179">
        <v>974</v>
      </c>
      <c r="D178" s="179">
        <v>750</v>
      </c>
      <c r="E178" s="179">
        <v>377</v>
      </c>
      <c r="F178" s="179">
        <v>373</v>
      </c>
      <c r="G178" s="179">
        <v>224</v>
      </c>
      <c r="H178" s="179">
        <v>125</v>
      </c>
      <c r="I178" s="179">
        <v>99</v>
      </c>
    </row>
    <row r="179" spans="1:9" s="174" customFormat="1" ht="12" customHeight="1" x14ac:dyDescent="0.2">
      <c r="A179" s="177"/>
      <c r="B179" s="177"/>
      <c r="C179" s="177"/>
      <c r="D179" s="177"/>
      <c r="E179" s="177"/>
      <c r="F179" s="177"/>
      <c r="G179" s="177"/>
      <c r="H179" s="177"/>
      <c r="I179" s="177"/>
    </row>
    <row r="180" spans="1:9" s="174" customFormat="1" ht="12" customHeight="1" x14ac:dyDescent="0.2">
      <c r="A180" s="264" t="s">
        <v>225</v>
      </c>
      <c r="B180" s="264"/>
      <c r="C180" s="171">
        <v>352181</v>
      </c>
      <c r="D180" s="171">
        <v>254310</v>
      </c>
      <c r="E180" s="171">
        <v>120596</v>
      </c>
      <c r="F180" s="171">
        <v>133714</v>
      </c>
      <c r="G180" s="171">
        <v>97871</v>
      </c>
      <c r="H180" s="171">
        <v>50853</v>
      </c>
      <c r="I180" s="171">
        <v>47018</v>
      </c>
    </row>
    <row r="181" spans="1:9" s="174" customFormat="1" ht="12" customHeight="1" x14ac:dyDescent="0.2">
      <c r="A181" s="265" t="s">
        <v>226</v>
      </c>
      <c r="B181" s="265"/>
      <c r="C181" s="173">
        <v>49778</v>
      </c>
      <c r="D181" s="173">
        <v>37351</v>
      </c>
      <c r="E181" s="173">
        <v>17772</v>
      </c>
      <c r="F181" s="173">
        <v>19579</v>
      </c>
      <c r="G181" s="173">
        <v>12427</v>
      </c>
      <c r="H181" s="173">
        <v>6521</v>
      </c>
      <c r="I181" s="173">
        <v>5906</v>
      </c>
    </row>
    <row r="182" spans="1:9" s="174" customFormat="1" ht="12" customHeight="1" x14ac:dyDescent="0.2">
      <c r="A182" s="265" t="s">
        <v>227</v>
      </c>
      <c r="B182" s="265"/>
      <c r="C182" s="173">
        <v>151242</v>
      </c>
      <c r="D182" s="173">
        <v>103351</v>
      </c>
      <c r="E182" s="173">
        <v>48701</v>
      </c>
      <c r="F182" s="173">
        <v>54650</v>
      </c>
      <c r="G182" s="173">
        <v>47891</v>
      </c>
      <c r="H182" s="173">
        <v>24677</v>
      </c>
      <c r="I182" s="173">
        <v>23214</v>
      </c>
    </row>
    <row r="183" spans="1:9" s="174" customFormat="1" ht="12" customHeight="1" x14ac:dyDescent="0.2">
      <c r="A183" s="265" t="s">
        <v>228</v>
      </c>
      <c r="B183" s="265"/>
      <c r="C183" s="173">
        <v>64159</v>
      </c>
      <c r="D183" s="173">
        <v>48139</v>
      </c>
      <c r="E183" s="173">
        <v>22532</v>
      </c>
      <c r="F183" s="173">
        <v>25607</v>
      </c>
      <c r="G183" s="173">
        <v>16020</v>
      </c>
      <c r="H183" s="173">
        <v>8276</v>
      </c>
      <c r="I183" s="173">
        <v>7744</v>
      </c>
    </row>
    <row r="184" spans="1:9" s="174" customFormat="1" ht="12" customHeight="1" x14ac:dyDescent="0.2">
      <c r="A184" s="265" t="s">
        <v>229</v>
      </c>
      <c r="B184" s="265"/>
      <c r="C184" s="173">
        <v>5925</v>
      </c>
      <c r="D184" s="173">
        <v>5290</v>
      </c>
      <c r="E184" s="173">
        <v>2616</v>
      </c>
      <c r="F184" s="173">
        <v>2674</v>
      </c>
      <c r="G184" s="173">
        <v>635</v>
      </c>
      <c r="H184" s="173">
        <v>344</v>
      </c>
      <c r="I184" s="173">
        <v>291</v>
      </c>
    </row>
    <row r="185" spans="1:9" s="174" customFormat="1" ht="12" customHeight="1" x14ac:dyDescent="0.2">
      <c r="A185" s="265" t="s">
        <v>230</v>
      </c>
      <c r="B185" s="265"/>
      <c r="C185" s="173">
        <v>56371</v>
      </c>
      <c r="D185" s="173">
        <v>41528</v>
      </c>
      <c r="E185" s="173">
        <v>19746</v>
      </c>
      <c r="F185" s="173">
        <v>21782</v>
      </c>
      <c r="G185" s="173">
        <v>14843</v>
      </c>
      <c r="H185" s="173">
        <v>7739</v>
      </c>
      <c r="I185" s="173">
        <v>7104</v>
      </c>
    </row>
    <row r="186" spans="1:9" s="174" customFormat="1" ht="12" customHeight="1" x14ac:dyDescent="0.2">
      <c r="A186" s="265" t="s">
        <v>231</v>
      </c>
      <c r="B186" s="265"/>
      <c r="C186" s="173">
        <v>10354</v>
      </c>
      <c r="D186" s="173">
        <v>7034</v>
      </c>
      <c r="E186" s="173">
        <v>3472</v>
      </c>
      <c r="F186" s="173">
        <v>3562</v>
      </c>
      <c r="G186" s="173">
        <v>3320</v>
      </c>
      <c r="H186" s="173">
        <v>1783</v>
      </c>
      <c r="I186" s="173">
        <v>1537</v>
      </c>
    </row>
    <row r="187" spans="1:9" s="174" customFormat="1" ht="12" customHeight="1" x14ac:dyDescent="0.2">
      <c r="A187" s="265" t="s">
        <v>232</v>
      </c>
      <c r="B187" s="265"/>
      <c r="C187" s="173">
        <v>5634</v>
      </c>
      <c r="D187" s="173">
        <v>5085</v>
      </c>
      <c r="E187" s="173">
        <v>2521</v>
      </c>
      <c r="F187" s="173">
        <v>2564</v>
      </c>
      <c r="G187" s="173">
        <v>549</v>
      </c>
      <c r="H187" s="173">
        <v>308</v>
      </c>
      <c r="I187" s="173">
        <v>241</v>
      </c>
    </row>
    <row r="188" spans="1:9" s="174" customFormat="1" ht="12" customHeight="1" x14ac:dyDescent="0.2">
      <c r="A188" s="266" t="s">
        <v>233</v>
      </c>
      <c r="B188" s="266"/>
      <c r="C188" s="179">
        <v>8718</v>
      </c>
      <c r="D188" s="179">
        <v>6532</v>
      </c>
      <c r="E188" s="179">
        <v>3236</v>
      </c>
      <c r="F188" s="179">
        <v>3296</v>
      </c>
      <c r="G188" s="179">
        <v>2186</v>
      </c>
      <c r="H188" s="179">
        <v>1205</v>
      </c>
      <c r="I188" s="179">
        <v>981</v>
      </c>
    </row>
    <row r="189" spans="1:9" s="174" customFormat="1" ht="12" customHeight="1" x14ac:dyDescent="0.2">
      <c r="A189" s="207"/>
      <c r="B189" s="207"/>
      <c r="C189" s="185"/>
      <c r="D189" s="185"/>
      <c r="E189" s="185"/>
      <c r="F189" s="185"/>
      <c r="G189" s="185"/>
      <c r="H189" s="185"/>
      <c r="I189" s="185"/>
    </row>
    <row r="190" spans="1:9" s="174" customFormat="1" ht="12" customHeight="1" x14ac:dyDescent="0.2">
      <c r="A190" s="264" t="s">
        <v>367</v>
      </c>
      <c r="B190" s="264"/>
      <c r="C190" s="171">
        <v>326800</v>
      </c>
      <c r="D190" s="171">
        <v>234396</v>
      </c>
      <c r="E190" s="171">
        <v>110701</v>
      </c>
      <c r="F190" s="171">
        <v>123695</v>
      </c>
      <c r="G190" s="171">
        <v>92404</v>
      </c>
      <c r="H190" s="171">
        <v>47910</v>
      </c>
      <c r="I190" s="171">
        <v>44494</v>
      </c>
    </row>
    <row r="191" spans="1:9" s="174" customFormat="1" ht="12" customHeight="1" x14ac:dyDescent="0.2">
      <c r="A191" s="265" t="s">
        <v>362</v>
      </c>
      <c r="B191" s="265"/>
      <c r="C191" s="173">
        <v>52963</v>
      </c>
      <c r="D191" s="173">
        <v>39405</v>
      </c>
      <c r="E191" s="173">
        <v>18672</v>
      </c>
      <c r="F191" s="173">
        <v>20733</v>
      </c>
      <c r="G191" s="173">
        <v>13558</v>
      </c>
      <c r="H191" s="173">
        <v>7051</v>
      </c>
      <c r="I191" s="173">
        <v>6507</v>
      </c>
    </row>
    <row r="192" spans="1:9" s="174" customFormat="1" ht="12" customHeight="1" x14ac:dyDescent="0.2">
      <c r="A192" s="265" t="s">
        <v>363</v>
      </c>
      <c r="B192" s="265"/>
      <c r="C192" s="176">
        <v>50224</v>
      </c>
      <c r="D192" s="176">
        <v>37687</v>
      </c>
      <c r="E192" s="176">
        <v>17935</v>
      </c>
      <c r="F192" s="176">
        <v>19752</v>
      </c>
      <c r="G192" s="176">
        <v>12537</v>
      </c>
      <c r="H192" s="176">
        <v>6588</v>
      </c>
      <c r="I192" s="176">
        <v>5949</v>
      </c>
    </row>
    <row r="193" spans="1:9" s="174" customFormat="1" ht="12" customHeight="1" x14ac:dyDescent="0.2">
      <c r="A193" s="265" t="s">
        <v>364</v>
      </c>
      <c r="B193" s="265"/>
      <c r="C193" s="173">
        <v>55987</v>
      </c>
      <c r="D193" s="173">
        <v>41830</v>
      </c>
      <c r="E193" s="173">
        <v>19461</v>
      </c>
      <c r="F193" s="173">
        <v>22369</v>
      </c>
      <c r="G193" s="173">
        <v>14157</v>
      </c>
      <c r="H193" s="173">
        <v>7271</v>
      </c>
      <c r="I193" s="173">
        <v>6886</v>
      </c>
    </row>
    <row r="194" spans="1:9" s="174" customFormat="1" ht="12" customHeight="1" x14ac:dyDescent="0.2">
      <c r="A194" s="265" t="s">
        <v>365</v>
      </c>
      <c r="B194" s="265"/>
      <c r="C194" s="173">
        <v>150796</v>
      </c>
      <c r="D194" s="173">
        <v>103015</v>
      </c>
      <c r="E194" s="173">
        <v>48538</v>
      </c>
      <c r="F194" s="173">
        <v>54477</v>
      </c>
      <c r="G194" s="173">
        <v>47781</v>
      </c>
      <c r="H194" s="173">
        <v>24610</v>
      </c>
      <c r="I194" s="173">
        <v>23171</v>
      </c>
    </row>
    <row r="195" spans="1:9" s="174" customFormat="1" ht="12" customHeight="1" x14ac:dyDescent="0.2">
      <c r="A195" s="208" t="s">
        <v>360</v>
      </c>
      <c r="B195" s="208"/>
      <c r="C195" s="179">
        <v>16830</v>
      </c>
      <c r="D195" s="179">
        <v>12459</v>
      </c>
      <c r="E195" s="179">
        <v>6095</v>
      </c>
      <c r="F195" s="179">
        <v>6364</v>
      </c>
      <c r="G195" s="179">
        <v>4371</v>
      </c>
      <c r="H195" s="179">
        <v>2390</v>
      </c>
      <c r="I195" s="179">
        <v>1981</v>
      </c>
    </row>
    <row r="196" spans="1:9" s="174" customFormat="1" ht="12" customHeight="1" x14ac:dyDescent="0.2">
      <c r="A196" s="209"/>
      <c r="B196" s="209"/>
      <c r="C196" s="184"/>
      <c r="D196" s="184"/>
      <c r="E196" s="184"/>
      <c r="F196" s="184"/>
      <c r="G196" s="184"/>
      <c r="H196" s="184"/>
      <c r="I196" s="184"/>
    </row>
    <row r="197" spans="1:9" s="174" customFormat="1" ht="12" customHeight="1" x14ac:dyDescent="0.2">
      <c r="A197" s="188" t="s">
        <v>361</v>
      </c>
      <c r="B197" s="188"/>
      <c r="C197" s="189">
        <v>25381</v>
      </c>
      <c r="D197" s="189">
        <v>19914</v>
      </c>
      <c r="E197" s="189">
        <v>9895</v>
      </c>
      <c r="F197" s="189">
        <v>10019</v>
      </c>
      <c r="G197" s="189">
        <v>5467</v>
      </c>
      <c r="H197" s="189">
        <v>2943</v>
      </c>
      <c r="I197" s="189">
        <v>2524</v>
      </c>
    </row>
    <row r="198" spans="1:9" s="190" customFormat="1" ht="12" customHeight="1" x14ac:dyDescent="0.15"/>
    <row r="199" spans="1:9" s="191" customFormat="1" ht="12" customHeight="1" x14ac:dyDescent="0.2">
      <c r="A199" s="241" t="s">
        <v>393</v>
      </c>
      <c r="B199" s="241"/>
      <c r="C199" s="241"/>
      <c r="D199" s="241"/>
      <c r="E199" s="241"/>
      <c r="F199" s="241"/>
      <c r="G199" s="241"/>
      <c r="H199" s="241"/>
      <c r="I199" s="241"/>
    </row>
    <row r="200" spans="1:9" s="191" customFormat="1" ht="12" customHeight="1" x14ac:dyDescent="0.2">
      <c r="A200" s="237" t="s">
        <v>366</v>
      </c>
      <c r="B200" s="234"/>
      <c r="C200" s="234"/>
      <c r="D200" s="234"/>
      <c r="E200" s="234"/>
      <c r="F200" s="234"/>
      <c r="G200" s="234"/>
      <c r="H200" s="234"/>
      <c r="I200" s="234"/>
    </row>
    <row r="201" spans="1:9" s="192" customFormat="1" ht="12" customHeight="1" x14ac:dyDescent="0.2">
      <c r="A201" s="233"/>
      <c r="B201" s="234"/>
      <c r="C201" s="234"/>
      <c r="D201" s="234"/>
      <c r="E201" s="234"/>
      <c r="F201" s="234"/>
      <c r="G201" s="234"/>
      <c r="H201" s="234"/>
      <c r="I201" s="234"/>
    </row>
    <row r="202" spans="1:9" s="193" customFormat="1" ht="12" customHeight="1" x14ac:dyDescent="0.2">
      <c r="A202" s="235" t="s">
        <v>341</v>
      </c>
      <c r="B202" s="234"/>
      <c r="C202" s="234"/>
      <c r="D202" s="234"/>
      <c r="E202" s="234"/>
      <c r="F202" s="234"/>
      <c r="G202" s="234"/>
      <c r="H202" s="234"/>
      <c r="I202" s="234"/>
    </row>
    <row r="203" spans="1:9" s="192" customFormat="1" ht="12" customHeight="1" x14ac:dyDescent="0.2">
      <c r="A203" s="236"/>
      <c r="B203" s="234"/>
      <c r="C203" s="234"/>
      <c r="D203" s="234"/>
      <c r="E203" s="234"/>
      <c r="F203" s="234"/>
      <c r="G203" s="234"/>
      <c r="H203" s="234"/>
      <c r="I203" s="234"/>
    </row>
    <row r="204" spans="1:9" s="194" customFormat="1" ht="12" customHeight="1" x14ac:dyDescent="0.2">
      <c r="A204" s="237" t="s">
        <v>395</v>
      </c>
      <c r="B204" s="238"/>
      <c r="C204" s="238"/>
      <c r="D204" s="238"/>
      <c r="E204" s="238"/>
      <c r="F204" s="238"/>
      <c r="G204" s="238"/>
      <c r="H204" s="238"/>
      <c r="I204" s="238"/>
    </row>
    <row r="205" spans="1:9" s="194" customFormat="1" ht="12" customHeight="1" x14ac:dyDescent="0.2">
      <c r="A205" s="239" t="s">
        <v>336</v>
      </c>
      <c r="B205" s="234"/>
      <c r="C205" s="234"/>
      <c r="D205" s="234"/>
      <c r="E205" s="234"/>
      <c r="F205" s="234"/>
      <c r="G205" s="234"/>
      <c r="H205" s="234"/>
      <c r="I205" s="234"/>
    </row>
  </sheetData>
  <mergeCells count="170">
    <mergeCell ref="A205:I205"/>
    <mergeCell ref="A199:I199"/>
    <mergeCell ref="A200:I200"/>
    <mergeCell ref="A201:I201"/>
    <mergeCell ref="A202:I202"/>
    <mergeCell ref="A203:I203"/>
    <mergeCell ref="A204:I204"/>
    <mergeCell ref="G5:I5"/>
    <mergeCell ref="A6:B6"/>
    <mergeCell ref="D6:F6"/>
    <mergeCell ref="G6:I6"/>
    <mergeCell ref="A7:I7"/>
    <mergeCell ref="A192:B192"/>
    <mergeCell ref="A193:B193"/>
    <mergeCell ref="A194:B194"/>
    <mergeCell ref="A188:B188"/>
    <mergeCell ref="A190:B190"/>
    <mergeCell ref="A191:B191"/>
    <mergeCell ref="A169:B169"/>
    <mergeCell ref="A170:B170"/>
    <mergeCell ref="A171:B171"/>
    <mergeCell ref="A157:B157"/>
    <mergeCell ref="A159:B159"/>
    <mergeCell ref="A160:B160"/>
    <mergeCell ref="A1:I1"/>
    <mergeCell ref="A2:I2"/>
    <mergeCell ref="A3:I3"/>
    <mergeCell ref="A4:I4"/>
    <mergeCell ref="A5:B5"/>
    <mergeCell ref="D5:F5"/>
    <mergeCell ref="A185:B185"/>
    <mergeCell ref="A186:B186"/>
    <mergeCell ref="A187:B187"/>
    <mergeCell ref="A178:B178"/>
    <mergeCell ref="A180:B180"/>
    <mergeCell ref="A181:B181"/>
    <mergeCell ref="A182:B182"/>
    <mergeCell ref="A183:B183"/>
    <mergeCell ref="A184:B184"/>
    <mergeCell ref="A172:B172"/>
    <mergeCell ref="A173:B173"/>
    <mergeCell ref="A174:B174"/>
    <mergeCell ref="A175:B175"/>
    <mergeCell ref="A176:B176"/>
    <mergeCell ref="A177:B177"/>
    <mergeCell ref="A165:B165"/>
    <mergeCell ref="A166:B166"/>
    <mergeCell ref="A168:B168"/>
    <mergeCell ref="A161:B161"/>
    <mergeCell ref="A163:B163"/>
    <mergeCell ref="A164:B164"/>
    <mergeCell ref="A151:B151"/>
    <mergeCell ref="A152:B152"/>
    <mergeCell ref="A153:B153"/>
    <mergeCell ref="A154:B154"/>
    <mergeCell ref="A155:B155"/>
    <mergeCell ref="A156:B156"/>
    <mergeCell ref="A144:B144"/>
    <mergeCell ref="A145:B145"/>
    <mergeCell ref="A146:B146"/>
    <mergeCell ref="A147:B147"/>
    <mergeCell ref="A148:B148"/>
    <mergeCell ref="A149:B149"/>
    <mergeCell ref="A136:B136"/>
    <mergeCell ref="A137:B137"/>
    <mergeCell ref="A138:B138"/>
    <mergeCell ref="A141:B141"/>
    <mergeCell ref="A142:B142"/>
    <mergeCell ref="A143:B143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7:B117"/>
    <mergeCell ref="A118:B118"/>
    <mergeCell ref="A120:B120"/>
    <mergeCell ref="A121:B121"/>
    <mergeCell ref="A122:B122"/>
    <mergeCell ref="A123:B123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2:B62"/>
    <mergeCell ref="A63:B63"/>
    <mergeCell ref="A64:B64"/>
    <mergeCell ref="A65:B65"/>
    <mergeCell ref="A66:B66"/>
    <mergeCell ref="A67:B67"/>
    <mergeCell ref="A57:B57"/>
    <mergeCell ref="A58:B58"/>
    <mergeCell ref="A59:B59"/>
    <mergeCell ref="A60:B60"/>
    <mergeCell ref="A61:B61"/>
    <mergeCell ref="A43:B43"/>
    <mergeCell ref="A46:B46"/>
    <mergeCell ref="A51:B51"/>
    <mergeCell ref="A52:B52"/>
    <mergeCell ref="A53:B53"/>
    <mergeCell ref="A54:B54"/>
    <mergeCell ref="A41:B41"/>
    <mergeCell ref="A42:B42"/>
    <mergeCell ref="A22:B22"/>
    <mergeCell ref="A23:B23"/>
    <mergeCell ref="A24:B24"/>
    <mergeCell ref="A25:B25"/>
    <mergeCell ref="A28:B28"/>
    <mergeCell ref="A31:B31"/>
    <mergeCell ref="A56:B56"/>
    <mergeCell ref="A9:B9"/>
    <mergeCell ref="A11:B11"/>
    <mergeCell ref="A12:B12"/>
    <mergeCell ref="A16:B16"/>
    <mergeCell ref="A20:B20"/>
    <mergeCell ref="A32:B32"/>
    <mergeCell ref="A37:B37"/>
    <mergeCell ref="A38:B38"/>
    <mergeCell ref="A39:B39"/>
  </mergeCells>
  <pageMargins left="0.17" right="0.18" top="0.18" bottom="0.32" header="0.17" footer="0.23"/>
  <pageSetup paperSize="9" scale="9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I213"/>
  <sheetViews>
    <sheetView zoomScaleNormal="100" workbookViewId="0">
      <pane ySplit="9" topLeftCell="A10" activePane="bottomLeft" state="frozen"/>
      <selection pane="bottomLeft" activeCell="A10" sqref="A10"/>
    </sheetView>
  </sheetViews>
  <sheetFormatPr defaultColWidth="9.140625" defaultRowHeight="12" x14ac:dyDescent="0.2"/>
  <cols>
    <col min="1" max="1" width="1.7109375" style="195" customWidth="1"/>
    <col min="2" max="2" width="28.140625" style="195" customWidth="1"/>
    <col min="3" max="3" width="8.42578125" style="196" customWidth="1"/>
    <col min="4" max="9" width="8.42578125" style="195" customWidth="1"/>
    <col min="10" max="16384" width="9.140625" style="195"/>
  </cols>
  <sheetData>
    <row r="1" spans="1:9" s="162" customFormat="1" ht="12.75" customHeight="1" x14ac:dyDescent="0.2">
      <c r="A1" s="253"/>
      <c r="B1" s="253"/>
      <c r="C1" s="253"/>
      <c r="D1" s="253"/>
      <c r="E1" s="253"/>
      <c r="F1" s="253"/>
      <c r="G1" s="253"/>
      <c r="H1" s="253"/>
      <c r="I1" s="253"/>
    </row>
    <row r="2" spans="1:9" s="203" customFormat="1" ht="12" customHeight="1" x14ac:dyDescent="0.2">
      <c r="A2" s="254" t="s">
        <v>390</v>
      </c>
      <c r="B2" s="254"/>
      <c r="C2" s="254"/>
      <c r="D2" s="254"/>
      <c r="E2" s="254"/>
      <c r="F2" s="254"/>
      <c r="G2" s="254"/>
      <c r="H2" s="254"/>
      <c r="I2" s="254"/>
    </row>
    <row r="3" spans="1:9" s="163" customFormat="1" ht="12.7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</row>
    <row r="4" spans="1:9" s="163" customFormat="1" ht="12.75" customHeight="1" x14ac:dyDescent="0.25">
      <c r="A4" s="256"/>
      <c r="B4" s="256"/>
      <c r="C4" s="256"/>
      <c r="D4" s="256"/>
      <c r="E4" s="256"/>
      <c r="F4" s="256"/>
      <c r="G4" s="256"/>
      <c r="H4" s="256"/>
      <c r="I4" s="256"/>
    </row>
    <row r="5" spans="1:9" s="197" customFormat="1" ht="12" customHeight="1" x14ac:dyDescent="0.2">
      <c r="A5" s="257"/>
      <c r="B5" s="258"/>
      <c r="C5" s="199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97" customFormat="1" ht="12" customHeight="1" x14ac:dyDescent="0.2">
      <c r="A6" s="248"/>
      <c r="B6" s="249"/>
      <c r="C6" s="198"/>
      <c r="D6" s="250"/>
      <c r="E6" s="251"/>
      <c r="F6" s="249"/>
      <c r="G6" s="250"/>
      <c r="H6" s="251"/>
      <c r="I6" s="251"/>
    </row>
    <row r="7" spans="1:9" s="197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66" customFormat="1" ht="12" customHeight="1" x14ac:dyDescent="0.2">
      <c r="A8" s="164"/>
      <c r="B8" s="164"/>
      <c r="C8" s="165"/>
      <c r="D8" s="165" t="s">
        <v>1</v>
      </c>
      <c r="E8" s="165" t="s">
        <v>4</v>
      </c>
      <c r="F8" s="165" t="s">
        <v>5</v>
      </c>
      <c r="G8" s="165" t="s">
        <v>1</v>
      </c>
      <c r="H8" s="165" t="s">
        <v>4</v>
      </c>
      <c r="I8" s="165" t="s">
        <v>5</v>
      </c>
    </row>
    <row r="9" spans="1:9" s="168" customFormat="1" ht="12" customHeight="1" x14ac:dyDescent="0.2">
      <c r="A9" s="263" t="s">
        <v>6</v>
      </c>
      <c r="B9" s="263"/>
      <c r="C9" s="167">
        <v>350986</v>
      </c>
      <c r="D9" s="189">
        <v>254109</v>
      </c>
      <c r="E9" s="189">
        <v>120317</v>
      </c>
      <c r="F9" s="189">
        <v>133792</v>
      </c>
      <c r="G9" s="189">
        <v>96877</v>
      </c>
      <c r="H9" s="189">
        <v>50513</v>
      </c>
      <c r="I9" s="189">
        <v>46364</v>
      </c>
    </row>
    <row r="10" spans="1:9" s="168" customFormat="1" ht="12" customHeight="1" x14ac:dyDescent="0.2">
      <c r="A10" s="169"/>
      <c r="B10" s="169"/>
      <c r="C10" s="170"/>
      <c r="D10" s="170"/>
      <c r="E10" s="170"/>
      <c r="F10" s="170"/>
      <c r="G10" s="170"/>
      <c r="H10" s="170"/>
      <c r="I10" s="170"/>
    </row>
    <row r="11" spans="1:9" s="172" customFormat="1" ht="12" customHeight="1" x14ac:dyDescent="0.2">
      <c r="A11" s="264" t="s">
        <v>7</v>
      </c>
      <c r="B11" s="264"/>
      <c r="C11" s="171">
        <v>24829</v>
      </c>
      <c r="D11" s="171">
        <v>18712</v>
      </c>
      <c r="E11" s="171">
        <v>9252</v>
      </c>
      <c r="F11" s="171">
        <v>9460</v>
      </c>
      <c r="G11" s="171">
        <v>6117</v>
      </c>
      <c r="H11" s="171">
        <v>3353</v>
      </c>
      <c r="I11" s="171">
        <v>2764</v>
      </c>
    </row>
    <row r="12" spans="1:9" s="174" customFormat="1" ht="12" customHeight="1" x14ac:dyDescent="0.2">
      <c r="A12" s="265" t="s">
        <v>8</v>
      </c>
      <c r="B12" s="265"/>
      <c r="C12" s="173">
        <v>8827</v>
      </c>
      <c r="D12" s="173">
        <v>6587</v>
      </c>
      <c r="E12" s="173">
        <v>3254</v>
      </c>
      <c r="F12" s="173">
        <v>3333</v>
      </c>
      <c r="G12" s="173">
        <v>2240</v>
      </c>
      <c r="H12" s="173">
        <v>1241</v>
      </c>
      <c r="I12" s="173">
        <v>999</v>
      </c>
    </row>
    <row r="13" spans="1:9" s="174" customFormat="1" ht="12" customHeight="1" x14ac:dyDescent="0.2">
      <c r="A13" s="175"/>
      <c r="B13" s="176" t="s">
        <v>9</v>
      </c>
      <c r="C13" s="173">
        <v>3135</v>
      </c>
      <c r="D13" s="173">
        <v>2432</v>
      </c>
      <c r="E13" s="173">
        <v>1203</v>
      </c>
      <c r="F13" s="173">
        <v>1229</v>
      </c>
      <c r="G13" s="173">
        <v>703</v>
      </c>
      <c r="H13" s="173">
        <v>405</v>
      </c>
      <c r="I13" s="173">
        <v>298</v>
      </c>
    </row>
    <row r="14" spans="1:9" s="174" customFormat="1" ht="12" customHeight="1" x14ac:dyDescent="0.2">
      <c r="A14" s="175"/>
      <c r="B14" s="176" t="s">
        <v>10</v>
      </c>
      <c r="C14" s="173">
        <v>2823</v>
      </c>
      <c r="D14" s="173">
        <v>2248</v>
      </c>
      <c r="E14" s="173">
        <v>1125</v>
      </c>
      <c r="F14" s="173">
        <v>1123</v>
      </c>
      <c r="G14" s="173">
        <v>575</v>
      </c>
      <c r="H14" s="173">
        <v>285</v>
      </c>
      <c r="I14" s="173">
        <v>290</v>
      </c>
    </row>
    <row r="15" spans="1:9" s="174" customFormat="1" ht="12" customHeight="1" x14ac:dyDescent="0.2">
      <c r="A15" s="175"/>
      <c r="B15" s="177" t="s">
        <v>11</v>
      </c>
      <c r="C15" s="173">
        <v>2869</v>
      </c>
      <c r="D15" s="173">
        <v>1907</v>
      </c>
      <c r="E15" s="173">
        <v>926</v>
      </c>
      <c r="F15" s="173">
        <v>981</v>
      </c>
      <c r="G15" s="173">
        <v>962</v>
      </c>
      <c r="H15" s="173">
        <v>551</v>
      </c>
      <c r="I15" s="173">
        <v>411</v>
      </c>
    </row>
    <row r="16" spans="1:9" s="174" customFormat="1" ht="12" customHeight="1" x14ac:dyDescent="0.2">
      <c r="A16" s="265" t="s">
        <v>12</v>
      </c>
      <c r="B16" s="265"/>
      <c r="C16" s="173">
        <v>5656</v>
      </c>
      <c r="D16" s="173">
        <v>5109</v>
      </c>
      <c r="E16" s="173">
        <v>2532</v>
      </c>
      <c r="F16" s="173">
        <v>2577</v>
      </c>
      <c r="G16" s="173">
        <v>547</v>
      </c>
      <c r="H16" s="173">
        <v>309</v>
      </c>
      <c r="I16" s="173">
        <v>238</v>
      </c>
    </row>
    <row r="17" spans="1:9" s="174" customFormat="1" ht="12" customHeight="1" x14ac:dyDescent="0.2">
      <c r="A17" s="175"/>
      <c r="B17" s="176" t="s">
        <v>13</v>
      </c>
      <c r="C17" s="173">
        <v>1770</v>
      </c>
      <c r="D17" s="173">
        <v>1638</v>
      </c>
      <c r="E17" s="173">
        <v>810</v>
      </c>
      <c r="F17" s="173">
        <v>828</v>
      </c>
      <c r="G17" s="173">
        <v>132</v>
      </c>
      <c r="H17" s="173">
        <v>75</v>
      </c>
      <c r="I17" s="173">
        <v>57</v>
      </c>
    </row>
    <row r="18" spans="1:9" s="174" customFormat="1" ht="12" customHeight="1" x14ac:dyDescent="0.2">
      <c r="A18" s="175"/>
      <c r="B18" s="176" t="s">
        <v>14</v>
      </c>
      <c r="C18" s="173">
        <v>1807</v>
      </c>
      <c r="D18" s="173">
        <v>1581</v>
      </c>
      <c r="E18" s="173">
        <v>770</v>
      </c>
      <c r="F18" s="173">
        <v>811</v>
      </c>
      <c r="G18" s="173">
        <v>226</v>
      </c>
      <c r="H18" s="173">
        <v>135</v>
      </c>
      <c r="I18" s="173">
        <v>91</v>
      </c>
    </row>
    <row r="19" spans="1:9" s="174" customFormat="1" ht="12" customHeight="1" x14ac:dyDescent="0.2">
      <c r="A19" s="178"/>
      <c r="B19" s="176" t="s">
        <v>15</v>
      </c>
      <c r="C19" s="173">
        <v>2079</v>
      </c>
      <c r="D19" s="173">
        <v>1890</v>
      </c>
      <c r="E19" s="173">
        <v>952</v>
      </c>
      <c r="F19" s="173">
        <v>938</v>
      </c>
      <c r="G19" s="173">
        <v>189</v>
      </c>
      <c r="H19" s="173">
        <v>99</v>
      </c>
      <c r="I19" s="173">
        <v>90</v>
      </c>
    </row>
    <row r="20" spans="1:9" s="174" customFormat="1" ht="12" customHeight="1" x14ac:dyDescent="0.2">
      <c r="A20" s="266" t="s">
        <v>16</v>
      </c>
      <c r="B20" s="266"/>
      <c r="C20" s="179">
        <v>10346</v>
      </c>
      <c r="D20" s="179">
        <v>7016</v>
      </c>
      <c r="E20" s="179">
        <v>3466</v>
      </c>
      <c r="F20" s="179">
        <v>3550</v>
      </c>
      <c r="G20" s="179">
        <v>3330</v>
      </c>
      <c r="H20" s="179">
        <v>1803</v>
      </c>
      <c r="I20" s="179">
        <v>1527</v>
      </c>
    </row>
    <row r="21" spans="1:9" s="174" customFormat="1" ht="12" customHeight="1" x14ac:dyDescent="0.2">
      <c r="A21" s="178"/>
      <c r="B21" s="178"/>
      <c r="C21" s="178"/>
      <c r="D21" s="178"/>
      <c r="E21" s="178"/>
      <c r="F21" s="178"/>
      <c r="G21" s="178"/>
      <c r="H21" s="178"/>
      <c r="I21" s="178"/>
    </row>
    <row r="22" spans="1:9" s="172" customFormat="1" ht="12" customHeight="1" x14ac:dyDescent="0.2">
      <c r="A22" s="264" t="s">
        <v>345</v>
      </c>
      <c r="B22" s="264"/>
      <c r="C22" s="171">
        <v>69726</v>
      </c>
      <c r="D22" s="171">
        <v>53394</v>
      </c>
      <c r="E22" s="171">
        <v>25075</v>
      </c>
      <c r="F22" s="171">
        <v>28319</v>
      </c>
      <c r="G22" s="171">
        <v>16332</v>
      </c>
      <c r="H22" s="171">
        <v>8467</v>
      </c>
      <c r="I22" s="171">
        <v>7865</v>
      </c>
    </row>
    <row r="23" spans="1:9" s="174" customFormat="1" ht="12" customHeight="1" x14ac:dyDescent="0.2">
      <c r="A23" s="265" t="s">
        <v>18</v>
      </c>
      <c r="B23" s="265"/>
      <c r="C23" s="173">
        <v>41310</v>
      </c>
      <c r="D23" s="173">
        <v>29644</v>
      </c>
      <c r="E23" s="173">
        <v>13610</v>
      </c>
      <c r="F23" s="173">
        <v>16034</v>
      </c>
      <c r="G23" s="173">
        <v>11666</v>
      </c>
      <c r="H23" s="173">
        <v>5962</v>
      </c>
      <c r="I23" s="173">
        <v>5704</v>
      </c>
    </row>
    <row r="24" spans="1:9" s="174" customFormat="1" ht="12" customHeight="1" x14ac:dyDescent="0.2">
      <c r="A24" s="265" t="s">
        <v>19</v>
      </c>
      <c r="B24" s="265"/>
      <c r="C24" s="173">
        <v>5163</v>
      </c>
      <c r="D24" s="173">
        <v>4028</v>
      </c>
      <c r="E24" s="173">
        <v>1932</v>
      </c>
      <c r="F24" s="173">
        <v>2096</v>
      </c>
      <c r="G24" s="173">
        <v>1135</v>
      </c>
      <c r="H24" s="173">
        <v>632</v>
      </c>
      <c r="I24" s="173">
        <v>503</v>
      </c>
    </row>
    <row r="25" spans="1:9" s="174" customFormat="1" ht="12" customHeight="1" x14ac:dyDescent="0.2">
      <c r="A25" s="265" t="s">
        <v>20</v>
      </c>
      <c r="B25" s="265"/>
      <c r="C25" s="173">
        <v>12876</v>
      </c>
      <c r="D25" s="173">
        <v>10444</v>
      </c>
      <c r="E25" s="173">
        <v>5009</v>
      </c>
      <c r="F25" s="173">
        <v>5435</v>
      </c>
      <c r="G25" s="173">
        <v>2432</v>
      </c>
      <c r="H25" s="173">
        <v>1278</v>
      </c>
      <c r="I25" s="173">
        <v>1154</v>
      </c>
    </row>
    <row r="26" spans="1:9" s="174" customFormat="1" ht="12" customHeight="1" x14ac:dyDescent="0.2">
      <c r="A26" s="180"/>
      <c r="B26" s="176" t="s">
        <v>21</v>
      </c>
      <c r="C26" s="173">
        <v>1000</v>
      </c>
      <c r="D26" s="173">
        <v>934</v>
      </c>
      <c r="E26" s="173">
        <v>449</v>
      </c>
      <c r="F26" s="173">
        <v>485</v>
      </c>
      <c r="G26" s="173">
        <v>66</v>
      </c>
      <c r="H26" s="173">
        <v>36</v>
      </c>
      <c r="I26" s="173">
        <v>30</v>
      </c>
    </row>
    <row r="27" spans="1:9" s="174" customFormat="1" ht="12" customHeight="1" x14ac:dyDescent="0.2">
      <c r="A27" s="178"/>
      <c r="B27" s="176" t="s">
        <v>22</v>
      </c>
      <c r="C27" s="173">
        <v>11876</v>
      </c>
      <c r="D27" s="173">
        <v>9510</v>
      </c>
      <c r="E27" s="173">
        <v>4560</v>
      </c>
      <c r="F27" s="173">
        <v>4950</v>
      </c>
      <c r="G27" s="173">
        <v>2366</v>
      </c>
      <c r="H27" s="173">
        <v>1242</v>
      </c>
      <c r="I27" s="173">
        <v>1124</v>
      </c>
    </row>
    <row r="28" spans="1:9" s="174" customFormat="1" ht="12" customHeight="1" x14ac:dyDescent="0.2">
      <c r="A28" s="265" t="s">
        <v>23</v>
      </c>
      <c r="B28" s="265"/>
      <c r="C28" s="173">
        <v>3762</v>
      </c>
      <c r="D28" s="173">
        <v>3333</v>
      </c>
      <c r="E28" s="173">
        <v>1590</v>
      </c>
      <c r="F28" s="173">
        <v>1743</v>
      </c>
      <c r="G28" s="173">
        <v>429</v>
      </c>
      <c r="H28" s="173">
        <v>233</v>
      </c>
      <c r="I28" s="173">
        <v>196</v>
      </c>
    </row>
    <row r="29" spans="1:9" s="174" customFormat="1" ht="12" customHeight="1" x14ac:dyDescent="0.2">
      <c r="A29" s="180"/>
      <c r="B29" s="176" t="s">
        <v>24</v>
      </c>
      <c r="C29" s="173">
        <v>1135</v>
      </c>
      <c r="D29" s="173">
        <v>1019</v>
      </c>
      <c r="E29" s="173">
        <v>527</v>
      </c>
      <c r="F29" s="173">
        <v>492</v>
      </c>
      <c r="G29" s="173">
        <v>116</v>
      </c>
      <c r="H29" s="173">
        <v>63</v>
      </c>
      <c r="I29" s="173">
        <v>53</v>
      </c>
    </row>
    <row r="30" spans="1:9" s="174" customFormat="1" ht="12" customHeight="1" x14ac:dyDescent="0.2">
      <c r="A30" s="178"/>
      <c r="B30" s="176" t="s">
        <v>25</v>
      </c>
      <c r="C30" s="173">
        <v>2627</v>
      </c>
      <c r="D30" s="173">
        <v>2314</v>
      </c>
      <c r="E30" s="173">
        <v>1063</v>
      </c>
      <c r="F30" s="173">
        <v>1251</v>
      </c>
      <c r="G30" s="173">
        <v>313</v>
      </c>
      <c r="H30" s="173">
        <v>170</v>
      </c>
      <c r="I30" s="173">
        <v>143</v>
      </c>
    </row>
    <row r="31" spans="1:9" s="174" customFormat="1" ht="12" customHeight="1" x14ac:dyDescent="0.2">
      <c r="A31" s="265" t="s">
        <v>26</v>
      </c>
      <c r="B31" s="265"/>
      <c r="C31" s="173">
        <v>663</v>
      </c>
      <c r="D31" s="173">
        <v>616</v>
      </c>
      <c r="E31" s="173">
        <v>312</v>
      </c>
      <c r="F31" s="173">
        <v>304</v>
      </c>
      <c r="G31" s="173">
        <v>47</v>
      </c>
      <c r="H31" s="173">
        <v>27</v>
      </c>
      <c r="I31" s="173">
        <v>20</v>
      </c>
    </row>
    <row r="32" spans="1:9" s="174" customFormat="1" ht="12" customHeight="1" x14ac:dyDescent="0.2">
      <c r="A32" s="265" t="s">
        <v>346</v>
      </c>
      <c r="B32" s="265"/>
      <c r="C32" s="173">
        <v>5952</v>
      </c>
      <c r="D32" s="173">
        <v>5329</v>
      </c>
      <c r="E32" s="173">
        <v>2622</v>
      </c>
      <c r="F32" s="173">
        <v>2707</v>
      </c>
      <c r="G32" s="173">
        <v>623</v>
      </c>
      <c r="H32" s="173">
        <v>335</v>
      </c>
      <c r="I32" s="173">
        <v>288</v>
      </c>
    </row>
    <row r="33" spans="1:9" s="174" customFormat="1" ht="12" customHeight="1" x14ac:dyDescent="0.2">
      <c r="A33" s="180"/>
      <c r="B33" s="176" t="s">
        <v>28</v>
      </c>
      <c r="C33" s="173">
        <v>500</v>
      </c>
      <c r="D33" s="173">
        <v>470</v>
      </c>
      <c r="E33" s="173">
        <v>239</v>
      </c>
      <c r="F33" s="173">
        <v>231</v>
      </c>
      <c r="G33" s="173">
        <v>30</v>
      </c>
      <c r="H33" s="173">
        <v>20</v>
      </c>
      <c r="I33" s="173">
        <v>10</v>
      </c>
    </row>
    <row r="34" spans="1:9" s="174" customFormat="1" ht="12" customHeight="1" x14ac:dyDescent="0.2">
      <c r="A34" s="175"/>
      <c r="B34" s="176" t="s">
        <v>29</v>
      </c>
      <c r="C34" s="173">
        <v>183</v>
      </c>
      <c r="D34" s="173">
        <v>163</v>
      </c>
      <c r="E34" s="173">
        <v>99</v>
      </c>
      <c r="F34" s="173">
        <v>64</v>
      </c>
      <c r="G34" s="173">
        <v>20</v>
      </c>
      <c r="H34" s="173">
        <v>12</v>
      </c>
      <c r="I34" s="173">
        <v>8</v>
      </c>
    </row>
    <row r="35" spans="1:9" s="174" customFormat="1" ht="12" customHeight="1" x14ac:dyDescent="0.2">
      <c r="A35" s="175"/>
      <c r="B35" s="181" t="s">
        <v>347</v>
      </c>
      <c r="C35" s="179">
        <v>5269</v>
      </c>
      <c r="D35" s="179">
        <v>4696</v>
      </c>
      <c r="E35" s="179">
        <v>2284</v>
      </c>
      <c r="F35" s="179">
        <v>2412</v>
      </c>
      <c r="G35" s="179">
        <v>573</v>
      </c>
      <c r="H35" s="179">
        <v>303</v>
      </c>
      <c r="I35" s="179">
        <v>270</v>
      </c>
    </row>
    <row r="36" spans="1:9" s="174" customFormat="1" ht="12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</row>
    <row r="37" spans="1:9" s="172" customFormat="1" ht="12" customHeight="1" x14ac:dyDescent="0.2">
      <c r="A37" s="264" t="s">
        <v>31</v>
      </c>
      <c r="B37" s="264"/>
      <c r="C37" s="171">
        <v>55511</v>
      </c>
      <c r="D37" s="171">
        <v>40925</v>
      </c>
      <c r="E37" s="171">
        <v>19458</v>
      </c>
      <c r="F37" s="171">
        <v>21467</v>
      </c>
      <c r="G37" s="171">
        <v>14586</v>
      </c>
      <c r="H37" s="171">
        <v>7645</v>
      </c>
      <c r="I37" s="171">
        <v>6941</v>
      </c>
    </row>
    <row r="38" spans="1:9" s="174" customFormat="1" ht="12" customHeight="1" x14ac:dyDescent="0.2">
      <c r="A38" s="265" t="s">
        <v>32</v>
      </c>
      <c r="B38" s="265"/>
      <c r="C38" s="173">
        <v>49971</v>
      </c>
      <c r="D38" s="173">
        <v>37269</v>
      </c>
      <c r="E38" s="173">
        <v>17624</v>
      </c>
      <c r="F38" s="173">
        <v>19645</v>
      </c>
      <c r="G38" s="173">
        <v>12702</v>
      </c>
      <c r="H38" s="173">
        <v>6618</v>
      </c>
      <c r="I38" s="173">
        <v>6084</v>
      </c>
    </row>
    <row r="39" spans="1:9" s="174" customFormat="1" ht="12" customHeight="1" x14ac:dyDescent="0.2">
      <c r="A39" s="266" t="s">
        <v>33</v>
      </c>
      <c r="B39" s="266"/>
      <c r="C39" s="179">
        <v>5540</v>
      </c>
      <c r="D39" s="179">
        <v>3656</v>
      </c>
      <c r="E39" s="179">
        <v>1834</v>
      </c>
      <c r="F39" s="179">
        <v>1822</v>
      </c>
      <c r="G39" s="179">
        <v>1884</v>
      </c>
      <c r="H39" s="179">
        <v>1027</v>
      </c>
      <c r="I39" s="179">
        <v>857</v>
      </c>
    </row>
    <row r="40" spans="1:9" s="174" customFormat="1" ht="12" customHeight="1" x14ac:dyDescent="0.2">
      <c r="A40" s="178"/>
      <c r="B40" s="178"/>
      <c r="C40" s="178"/>
      <c r="D40" s="178"/>
      <c r="E40" s="178"/>
      <c r="F40" s="178"/>
      <c r="G40" s="178"/>
      <c r="H40" s="178"/>
      <c r="I40" s="178"/>
    </row>
    <row r="41" spans="1:9" s="172" customFormat="1" ht="12" customHeight="1" x14ac:dyDescent="0.2">
      <c r="A41" s="264" t="s">
        <v>34</v>
      </c>
      <c r="B41" s="264"/>
      <c r="C41" s="171">
        <v>145584</v>
      </c>
      <c r="D41" s="171">
        <v>99565</v>
      </c>
      <c r="E41" s="171">
        <v>46809</v>
      </c>
      <c r="F41" s="171">
        <v>52756</v>
      </c>
      <c r="G41" s="171">
        <v>46019</v>
      </c>
      <c r="H41" s="171">
        <v>23742</v>
      </c>
      <c r="I41" s="171">
        <v>22277</v>
      </c>
    </row>
    <row r="42" spans="1:9" s="174" customFormat="1" ht="12" customHeight="1" x14ac:dyDescent="0.2">
      <c r="A42" s="265" t="s">
        <v>35</v>
      </c>
      <c r="B42" s="265"/>
      <c r="C42" s="173">
        <v>98352</v>
      </c>
      <c r="D42" s="173">
        <v>61740</v>
      </c>
      <c r="E42" s="173">
        <v>28795</v>
      </c>
      <c r="F42" s="173">
        <v>32945</v>
      </c>
      <c r="G42" s="173">
        <v>36612</v>
      </c>
      <c r="H42" s="173">
        <v>18772</v>
      </c>
      <c r="I42" s="173">
        <v>17840</v>
      </c>
    </row>
    <row r="43" spans="1:9" s="174" customFormat="1" ht="12" customHeight="1" x14ac:dyDescent="0.2">
      <c r="A43" s="268" t="s">
        <v>36</v>
      </c>
      <c r="B43" s="268"/>
      <c r="C43" s="173">
        <v>23699</v>
      </c>
      <c r="D43" s="173">
        <v>19715</v>
      </c>
      <c r="E43" s="173">
        <v>9612</v>
      </c>
      <c r="F43" s="173">
        <v>10103</v>
      </c>
      <c r="G43" s="173">
        <v>3984</v>
      </c>
      <c r="H43" s="173">
        <v>2084</v>
      </c>
      <c r="I43" s="173">
        <v>1900</v>
      </c>
    </row>
    <row r="44" spans="1:9" s="174" customFormat="1" ht="12" customHeight="1" x14ac:dyDescent="0.2">
      <c r="A44" s="181"/>
      <c r="B44" s="176" t="s">
        <v>37</v>
      </c>
      <c r="C44" s="173">
        <v>13576</v>
      </c>
      <c r="D44" s="173">
        <v>10881</v>
      </c>
      <c r="E44" s="173">
        <v>5317</v>
      </c>
      <c r="F44" s="173">
        <v>5564</v>
      </c>
      <c r="G44" s="173">
        <v>2695</v>
      </c>
      <c r="H44" s="173">
        <v>1432</v>
      </c>
      <c r="I44" s="173">
        <v>1263</v>
      </c>
    </row>
    <row r="45" spans="1:9" s="174" customFormat="1" ht="12" customHeight="1" x14ac:dyDescent="0.2">
      <c r="A45" s="181"/>
      <c r="B45" s="176" t="s">
        <v>38</v>
      </c>
      <c r="C45" s="173">
        <v>10123</v>
      </c>
      <c r="D45" s="173">
        <v>8834</v>
      </c>
      <c r="E45" s="173">
        <v>4295</v>
      </c>
      <c r="F45" s="173">
        <v>4539</v>
      </c>
      <c r="G45" s="173">
        <v>1289</v>
      </c>
      <c r="H45" s="173">
        <v>652</v>
      </c>
      <c r="I45" s="173">
        <v>637</v>
      </c>
    </row>
    <row r="46" spans="1:9" s="174" customFormat="1" ht="12" customHeight="1" x14ac:dyDescent="0.2">
      <c r="A46" s="265" t="s">
        <v>40</v>
      </c>
      <c r="B46" s="265"/>
      <c r="C46" s="173">
        <v>23533</v>
      </c>
      <c r="D46" s="173">
        <v>18110</v>
      </c>
      <c r="E46" s="173">
        <v>8402</v>
      </c>
      <c r="F46" s="173">
        <v>9708</v>
      </c>
      <c r="G46" s="173">
        <v>5423</v>
      </c>
      <c r="H46" s="173">
        <v>2886</v>
      </c>
      <c r="I46" s="173">
        <v>2537</v>
      </c>
    </row>
    <row r="47" spans="1:9" s="174" customFormat="1" ht="12" customHeight="1" x14ac:dyDescent="0.2">
      <c r="A47" s="181"/>
      <c r="B47" s="176" t="s">
        <v>41</v>
      </c>
      <c r="C47" s="173">
        <v>2819</v>
      </c>
      <c r="D47" s="173">
        <v>2462</v>
      </c>
      <c r="E47" s="173">
        <v>1176</v>
      </c>
      <c r="F47" s="173">
        <v>1286</v>
      </c>
      <c r="G47" s="173">
        <v>357</v>
      </c>
      <c r="H47" s="173">
        <v>200</v>
      </c>
      <c r="I47" s="173">
        <v>157</v>
      </c>
    </row>
    <row r="48" spans="1:9" s="174" customFormat="1" ht="12" customHeight="1" x14ac:dyDescent="0.2">
      <c r="A48" s="181"/>
      <c r="B48" s="176" t="s">
        <v>42</v>
      </c>
      <c r="C48" s="173">
        <v>6032</v>
      </c>
      <c r="D48" s="173">
        <v>4959</v>
      </c>
      <c r="E48" s="173">
        <v>2339</v>
      </c>
      <c r="F48" s="173">
        <v>2620</v>
      </c>
      <c r="G48" s="173">
        <v>1073</v>
      </c>
      <c r="H48" s="173">
        <v>593</v>
      </c>
      <c r="I48" s="173">
        <v>480</v>
      </c>
    </row>
    <row r="49" spans="1:9" s="174" customFormat="1" ht="12" customHeight="1" x14ac:dyDescent="0.2">
      <c r="A49" s="181"/>
      <c r="B49" s="181" t="s">
        <v>43</v>
      </c>
      <c r="C49" s="179">
        <v>14682</v>
      </c>
      <c r="D49" s="179">
        <v>10689</v>
      </c>
      <c r="E49" s="179">
        <v>4887</v>
      </c>
      <c r="F49" s="179">
        <v>5802</v>
      </c>
      <c r="G49" s="179">
        <v>3993</v>
      </c>
      <c r="H49" s="179">
        <v>2093</v>
      </c>
      <c r="I49" s="179">
        <v>1900</v>
      </c>
    </row>
    <row r="50" spans="1:9" s="174" customFormat="1" ht="12" customHeight="1" x14ac:dyDescent="0.2">
      <c r="A50" s="177"/>
      <c r="B50" s="177"/>
      <c r="C50" s="177"/>
      <c r="D50" s="177"/>
      <c r="E50" s="177"/>
      <c r="F50" s="177"/>
      <c r="G50" s="177"/>
      <c r="H50" s="177"/>
      <c r="I50" s="177"/>
    </row>
    <row r="51" spans="1:9" s="172" customFormat="1" ht="12" customHeight="1" x14ac:dyDescent="0.2">
      <c r="A51" s="264" t="s">
        <v>44</v>
      </c>
      <c r="B51" s="264"/>
      <c r="C51" s="171">
        <v>55336</v>
      </c>
      <c r="D51" s="171">
        <v>41513</v>
      </c>
      <c r="E51" s="171">
        <v>19723</v>
      </c>
      <c r="F51" s="171">
        <v>21790</v>
      </c>
      <c r="G51" s="171">
        <v>13823</v>
      </c>
      <c r="H51" s="171">
        <v>7306</v>
      </c>
      <c r="I51" s="171">
        <v>6517</v>
      </c>
    </row>
    <row r="52" spans="1:9" s="174" customFormat="1" ht="12" customHeight="1" x14ac:dyDescent="0.2">
      <c r="A52" s="265" t="s">
        <v>45</v>
      </c>
      <c r="B52" s="265"/>
      <c r="C52" s="173">
        <v>18625</v>
      </c>
      <c r="D52" s="173">
        <v>12604</v>
      </c>
      <c r="E52" s="173">
        <v>5863</v>
      </c>
      <c r="F52" s="173">
        <v>6741</v>
      </c>
      <c r="G52" s="173">
        <v>6021</v>
      </c>
      <c r="H52" s="173">
        <v>3198</v>
      </c>
      <c r="I52" s="173">
        <v>2823</v>
      </c>
    </row>
    <row r="53" spans="1:9" s="174" customFormat="1" ht="12" customHeight="1" x14ac:dyDescent="0.2">
      <c r="A53" s="265" t="s">
        <v>46</v>
      </c>
      <c r="B53" s="265"/>
      <c r="C53" s="173">
        <v>32591</v>
      </c>
      <c r="D53" s="173">
        <v>25269</v>
      </c>
      <c r="E53" s="173">
        <v>12094</v>
      </c>
      <c r="F53" s="173">
        <v>13175</v>
      </c>
      <c r="G53" s="173">
        <v>7322</v>
      </c>
      <c r="H53" s="173">
        <v>3852</v>
      </c>
      <c r="I53" s="173">
        <v>3470</v>
      </c>
    </row>
    <row r="54" spans="1:9" s="174" customFormat="1" ht="12" customHeight="1" x14ac:dyDescent="0.2">
      <c r="A54" s="266" t="s">
        <v>47</v>
      </c>
      <c r="B54" s="266"/>
      <c r="C54" s="179">
        <v>4120</v>
      </c>
      <c r="D54" s="179">
        <v>3640</v>
      </c>
      <c r="E54" s="179">
        <v>1766</v>
      </c>
      <c r="F54" s="179">
        <v>1874</v>
      </c>
      <c r="G54" s="179">
        <v>480</v>
      </c>
      <c r="H54" s="179">
        <v>256</v>
      </c>
      <c r="I54" s="179">
        <v>224</v>
      </c>
    </row>
    <row r="55" spans="1:9" s="174" customFormat="1" ht="12" customHeight="1" x14ac:dyDescent="0.2">
      <c r="A55" s="177"/>
      <c r="B55" s="201"/>
      <c r="C55" s="184"/>
      <c r="D55" s="184"/>
      <c r="E55" s="184"/>
      <c r="F55" s="184"/>
      <c r="G55" s="184"/>
      <c r="H55" s="184"/>
      <c r="I55" s="184"/>
    </row>
    <row r="56" spans="1:9" s="174" customFormat="1" ht="12" customHeight="1" x14ac:dyDescent="0.2">
      <c r="A56" s="267" t="s">
        <v>48</v>
      </c>
      <c r="B56" s="267"/>
      <c r="C56" s="170">
        <v>49969</v>
      </c>
      <c r="D56" s="170">
        <v>37618</v>
      </c>
      <c r="E56" s="170">
        <v>17850</v>
      </c>
      <c r="F56" s="170">
        <v>19768</v>
      </c>
      <c r="G56" s="170">
        <v>12351</v>
      </c>
      <c r="H56" s="170">
        <v>6497</v>
      </c>
      <c r="I56" s="170">
        <v>5854</v>
      </c>
    </row>
    <row r="57" spans="1:9" s="174" customFormat="1" ht="12" customHeight="1" x14ac:dyDescent="0.2">
      <c r="A57" s="265" t="s">
        <v>49</v>
      </c>
      <c r="B57" s="265"/>
      <c r="C57" s="173">
        <v>3240</v>
      </c>
      <c r="D57" s="173">
        <v>2372</v>
      </c>
      <c r="E57" s="173">
        <v>1112</v>
      </c>
      <c r="F57" s="173">
        <v>1260</v>
      </c>
      <c r="G57" s="173">
        <v>868</v>
      </c>
      <c r="H57" s="173">
        <v>467</v>
      </c>
      <c r="I57" s="173">
        <v>401</v>
      </c>
    </row>
    <row r="58" spans="1:9" s="174" customFormat="1" ht="12" customHeight="1" x14ac:dyDescent="0.2">
      <c r="A58" s="265" t="s">
        <v>51</v>
      </c>
      <c r="B58" s="265"/>
      <c r="C58" s="173">
        <v>1926</v>
      </c>
      <c r="D58" s="173">
        <v>1712</v>
      </c>
      <c r="E58" s="173">
        <v>822</v>
      </c>
      <c r="F58" s="173">
        <v>890</v>
      </c>
      <c r="G58" s="173">
        <v>214</v>
      </c>
      <c r="H58" s="173">
        <v>121</v>
      </c>
      <c r="I58" s="173">
        <v>93</v>
      </c>
    </row>
    <row r="59" spans="1:9" s="174" customFormat="1" ht="12" customHeight="1" x14ac:dyDescent="0.2">
      <c r="A59" s="265" t="s">
        <v>52</v>
      </c>
      <c r="B59" s="265"/>
      <c r="C59" s="173">
        <v>2194</v>
      </c>
      <c r="D59" s="173">
        <v>1928</v>
      </c>
      <c r="E59" s="173">
        <v>944</v>
      </c>
      <c r="F59" s="173">
        <v>984</v>
      </c>
      <c r="G59" s="173">
        <v>266</v>
      </c>
      <c r="H59" s="173">
        <v>135</v>
      </c>
      <c r="I59" s="173">
        <v>131</v>
      </c>
    </row>
    <row r="60" spans="1:9" s="174" customFormat="1" ht="12" customHeight="1" x14ac:dyDescent="0.2">
      <c r="A60" s="265" t="s">
        <v>53</v>
      </c>
      <c r="B60" s="265"/>
      <c r="C60" s="173">
        <v>7581</v>
      </c>
      <c r="D60" s="173">
        <v>4541</v>
      </c>
      <c r="E60" s="173">
        <v>2098</v>
      </c>
      <c r="F60" s="173">
        <v>2443</v>
      </c>
      <c r="G60" s="173">
        <v>3040</v>
      </c>
      <c r="H60" s="173">
        <v>1628</v>
      </c>
      <c r="I60" s="173">
        <v>1412</v>
      </c>
    </row>
    <row r="61" spans="1:9" s="174" customFormat="1" ht="12" customHeight="1" x14ac:dyDescent="0.2">
      <c r="A61" s="265" t="s">
        <v>54</v>
      </c>
      <c r="B61" s="265"/>
      <c r="C61" s="173">
        <v>2867</v>
      </c>
      <c r="D61" s="173">
        <v>2329</v>
      </c>
      <c r="E61" s="173">
        <v>1098</v>
      </c>
      <c r="F61" s="173">
        <v>1231</v>
      </c>
      <c r="G61" s="173">
        <v>538</v>
      </c>
      <c r="H61" s="173">
        <v>291</v>
      </c>
      <c r="I61" s="173">
        <v>247</v>
      </c>
    </row>
    <row r="62" spans="1:9" s="174" customFormat="1" ht="12" customHeight="1" x14ac:dyDescent="0.2">
      <c r="A62" s="265" t="s">
        <v>56</v>
      </c>
      <c r="B62" s="265"/>
      <c r="C62" s="173">
        <v>14902</v>
      </c>
      <c r="D62" s="173">
        <v>11570</v>
      </c>
      <c r="E62" s="173">
        <v>5526</v>
      </c>
      <c r="F62" s="173">
        <v>6044</v>
      </c>
      <c r="G62" s="173">
        <v>3332</v>
      </c>
      <c r="H62" s="173">
        <v>1680</v>
      </c>
      <c r="I62" s="173">
        <v>1652</v>
      </c>
    </row>
    <row r="63" spans="1:9" s="174" customFormat="1" ht="12" customHeight="1" x14ac:dyDescent="0.2">
      <c r="A63" s="265" t="s">
        <v>58</v>
      </c>
      <c r="B63" s="265"/>
      <c r="C63" s="173">
        <v>4441</v>
      </c>
      <c r="D63" s="173">
        <v>3322</v>
      </c>
      <c r="E63" s="173">
        <v>1533</v>
      </c>
      <c r="F63" s="173">
        <v>1789</v>
      </c>
      <c r="G63" s="173">
        <v>1119</v>
      </c>
      <c r="H63" s="173">
        <v>569</v>
      </c>
      <c r="I63" s="173">
        <v>550</v>
      </c>
    </row>
    <row r="64" spans="1:9" s="174" customFormat="1" ht="12" customHeight="1" x14ac:dyDescent="0.2">
      <c r="A64" s="265" t="s">
        <v>59</v>
      </c>
      <c r="B64" s="265"/>
      <c r="C64" s="173">
        <v>2338</v>
      </c>
      <c r="D64" s="173">
        <v>1908</v>
      </c>
      <c r="E64" s="173">
        <v>904</v>
      </c>
      <c r="F64" s="173">
        <v>1004</v>
      </c>
      <c r="G64" s="173">
        <v>430</v>
      </c>
      <c r="H64" s="173">
        <v>226</v>
      </c>
      <c r="I64" s="173">
        <v>204</v>
      </c>
    </row>
    <row r="65" spans="1:9" s="174" customFormat="1" ht="12" customHeight="1" x14ac:dyDescent="0.2">
      <c r="A65" s="265" t="s">
        <v>60</v>
      </c>
      <c r="B65" s="265"/>
      <c r="C65" s="173">
        <v>2626</v>
      </c>
      <c r="D65" s="173">
        <v>2131</v>
      </c>
      <c r="E65" s="173">
        <v>1023</v>
      </c>
      <c r="F65" s="173">
        <v>1108</v>
      </c>
      <c r="G65" s="173">
        <v>495</v>
      </c>
      <c r="H65" s="173">
        <v>267</v>
      </c>
      <c r="I65" s="173">
        <v>228</v>
      </c>
    </row>
    <row r="66" spans="1:9" s="174" customFormat="1" ht="12" customHeight="1" x14ac:dyDescent="0.2">
      <c r="A66" s="265" t="s">
        <v>61</v>
      </c>
      <c r="B66" s="265"/>
      <c r="C66" s="173">
        <v>4491</v>
      </c>
      <c r="D66" s="173">
        <v>3436</v>
      </c>
      <c r="E66" s="173">
        <v>1670</v>
      </c>
      <c r="F66" s="173">
        <v>1766</v>
      </c>
      <c r="G66" s="173">
        <v>1055</v>
      </c>
      <c r="H66" s="173">
        <v>579</v>
      </c>
      <c r="I66" s="173">
        <v>476</v>
      </c>
    </row>
    <row r="67" spans="1:9" s="174" customFormat="1" ht="12" customHeight="1" x14ac:dyDescent="0.2">
      <c r="A67" s="266" t="s">
        <v>62</v>
      </c>
      <c r="B67" s="266"/>
      <c r="C67" s="179">
        <v>3363</v>
      </c>
      <c r="D67" s="179">
        <v>2369</v>
      </c>
      <c r="E67" s="179">
        <v>1120</v>
      </c>
      <c r="F67" s="179">
        <v>1249</v>
      </c>
      <c r="G67" s="179">
        <v>994</v>
      </c>
      <c r="H67" s="179">
        <v>534</v>
      </c>
      <c r="I67" s="179">
        <v>460</v>
      </c>
    </row>
    <row r="68" spans="1:9" s="174" customFormat="1" ht="12" customHeight="1" x14ac:dyDescent="0.2">
      <c r="A68" s="177"/>
      <c r="B68" s="177"/>
      <c r="C68" s="177"/>
      <c r="D68" s="177"/>
      <c r="E68" s="177"/>
      <c r="F68" s="177"/>
      <c r="G68" s="177"/>
      <c r="H68" s="177"/>
      <c r="I68" s="177"/>
    </row>
    <row r="69" spans="1:9" s="174" customFormat="1" ht="12" customHeight="1" x14ac:dyDescent="0.2">
      <c r="A69" s="264" t="s">
        <v>63</v>
      </c>
      <c r="B69" s="264"/>
      <c r="C69" s="171">
        <v>150556</v>
      </c>
      <c r="D69" s="171">
        <v>103104</v>
      </c>
      <c r="E69" s="171">
        <v>48494</v>
      </c>
      <c r="F69" s="171">
        <v>54610</v>
      </c>
      <c r="G69" s="171">
        <v>47452</v>
      </c>
      <c r="H69" s="171">
        <v>24535</v>
      </c>
      <c r="I69" s="171">
        <v>22917</v>
      </c>
    </row>
    <row r="70" spans="1:9" s="174" customFormat="1" ht="12" customHeight="1" x14ac:dyDescent="0.2">
      <c r="A70" s="265" t="s">
        <v>64</v>
      </c>
      <c r="B70" s="265"/>
      <c r="C70" s="173">
        <v>4376</v>
      </c>
      <c r="D70" s="173">
        <v>2977</v>
      </c>
      <c r="E70" s="173">
        <v>1324</v>
      </c>
      <c r="F70" s="173">
        <v>1653</v>
      </c>
      <c r="G70" s="173">
        <v>1399</v>
      </c>
      <c r="H70" s="173">
        <v>733</v>
      </c>
      <c r="I70" s="173">
        <v>666</v>
      </c>
    </row>
    <row r="71" spans="1:9" s="174" customFormat="1" ht="12" customHeight="1" x14ac:dyDescent="0.2">
      <c r="A71" s="265" t="s">
        <v>65</v>
      </c>
      <c r="B71" s="265"/>
      <c r="C71" s="173">
        <v>1380</v>
      </c>
      <c r="D71" s="173">
        <v>1266</v>
      </c>
      <c r="E71" s="173">
        <v>601</v>
      </c>
      <c r="F71" s="173">
        <v>665</v>
      </c>
      <c r="G71" s="173">
        <v>114</v>
      </c>
      <c r="H71" s="173">
        <v>62</v>
      </c>
      <c r="I71" s="173">
        <v>52</v>
      </c>
    </row>
    <row r="72" spans="1:9" s="174" customFormat="1" ht="12" customHeight="1" x14ac:dyDescent="0.2">
      <c r="A72" s="265" t="s">
        <v>66</v>
      </c>
      <c r="B72" s="265"/>
      <c r="C72" s="173">
        <v>354</v>
      </c>
      <c r="D72" s="173">
        <v>306</v>
      </c>
      <c r="E72" s="173">
        <v>148</v>
      </c>
      <c r="F72" s="173">
        <v>158</v>
      </c>
      <c r="G72" s="173">
        <v>48</v>
      </c>
      <c r="H72" s="173">
        <v>31</v>
      </c>
      <c r="I72" s="173">
        <v>17</v>
      </c>
    </row>
    <row r="73" spans="1:9" s="174" customFormat="1" ht="12" customHeight="1" x14ac:dyDescent="0.2">
      <c r="A73" s="265" t="s">
        <v>67</v>
      </c>
      <c r="B73" s="265"/>
      <c r="C73" s="173">
        <v>986</v>
      </c>
      <c r="D73" s="173">
        <v>872</v>
      </c>
      <c r="E73" s="173">
        <v>411</v>
      </c>
      <c r="F73" s="173">
        <v>461</v>
      </c>
      <c r="G73" s="173">
        <v>114</v>
      </c>
      <c r="H73" s="173">
        <v>68</v>
      </c>
      <c r="I73" s="173">
        <v>46</v>
      </c>
    </row>
    <row r="74" spans="1:9" s="174" customFormat="1" ht="12" customHeight="1" x14ac:dyDescent="0.2">
      <c r="A74" s="265" t="s">
        <v>68</v>
      </c>
      <c r="B74" s="265"/>
      <c r="C74" s="173">
        <v>294</v>
      </c>
      <c r="D74" s="173">
        <v>255</v>
      </c>
      <c r="E74" s="173">
        <v>112</v>
      </c>
      <c r="F74" s="173">
        <v>143</v>
      </c>
      <c r="G74" s="173">
        <v>39</v>
      </c>
      <c r="H74" s="173">
        <v>26</v>
      </c>
      <c r="I74" s="173">
        <v>13</v>
      </c>
    </row>
    <row r="75" spans="1:9" s="174" customFormat="1" ht="12" customHeight="1" x14ac:dyDescent="0.2">
      <c r="A75" s="265" t="s">
        <v>69</v>
      </c>
      <c r="B75" s="265"/>
      <c r="C75" s="173">
        <v>1538</v>
      </c>
      <c r="D75" s="173">
        <v>1286</v>
      </c>
      <c r="E75" s="173">
        <v>622</v>
      </c>
      <c r="F75" s="173">
        <v>664</v>
      </c>
      <c r="G75" s="173">
        <v>252</v>
      </c>
      <c r="H75" s="173">
        <v>129</v>
      </c>
      <c r="I75" s="173">
        <v>123</v>
      </c>
    </row>
    <row r="76" spans="1:9" s="174" customFormat="1" ht="12" customHeight="1" x14ac:dyDescent="0.2">
      <c r="A76" s="265" t="s">
        <v>70</v>
      </c>
      <c r="B76" s="265"/>
      <c r="C76" s="173">
        <v>604</v>
      </c>
      <c r="D76" s="173">
        <v>531</v>
      </c>
      <c r="E76" s="173">
        <v>267</v>
      </c>
      <c r="F76" s="173">
        <v>264</v>
      </c>
      <c r="G76" s="173">
        <v>73</v>
      </c>
      <c r="H76" s="173">
        <v>38</v>
      </c>
      <c r="I76" s="173">
        <v>35</v>
      </c>
    </row>
    <row r="77" spans="1:9" s="174" customFormat="1" ht="12" customHeight="1" x14ac:dyDescent="0.2">
      <c r="A77" s="265" t="s">
        <v>71</v>
      </c>
      <c r="B77" s="265"/>
      <c r="C77" s="173">
        <v>2689</v>
      </c>
      <c r="D77" s="173">
        <v>2142</v>
      </c>
      <c r="E77" s="173">
        <v>984</v>
      </c>
      <c r="F77" s="173">
        <v>1158</v>
      </c>
      <c r="G77" s="173">
        <v>547</v>
      </c>
      <c r="H77" s="173">
        <v>313</v>
      </c>
      <c r="I77" s="173">
        <v>234</v>
      </c>
    </row>
    <row r="78" spans="1:9" s="174" customFormat="1" ht="12" customHeight="1" x14ac:dyDescent="0.2">
      <c r="A78" s="265" t="s">
        <v>73</v>
      </c>
      <c r="B78" s="265"/>
      <c r="C78" s="173">
        <v>948</v>
      </c>
      <c r="D78" s="173">
        <v>551</v>
      </c>
      <c r="E78" s="173">
        <v>266</v>
      </c>
      <c r="F78" s="173">
        <v>285</v>
      </c>
      <c r="G78" s="173">
        <v>397</v>
      </c>
      <c r="H78" s="173">
        <v>216</v>
      </c>
      <c r="I78" s="173">
        <v>181</v>
      </c>
    </row>
    <row r="79" spans="1:9" s="174" customFormat="1" ht="12" customHeight="1" x14ac:dyDescent="0.2">
      <c r="A79" s="265" t="s">
        <v>75</v>
      </c>
      <c r="B79" s="265"/>
      <c r="C79" s="173">
        <v>451</v>
      </c>
      <c r="D79" s="173">
        <v>350</v>
      </c>
      <c r="E79" s="173">
        <v>169</v>
      </c>
      <c r="F79" s="173">
        <v>181</v>
      </c>
      <c r="G79" s="173">
        <v>101</v>
      </c>
      <c r="H79" s="173">
        <v>61</v>
      </c>
      <c r="I79" s="173">
        <v>40</v>
      </c>
    </row>
    <row r="80" spans="1:9" s="174" customFormat="1" ht="12" customHeight="1" x14ac:dyDescent="0.2">
      <c r="A80" s="265" t="s">
        <v>76</v>
      </c>
      <c r="B80" s="265"/>
      <c r="C80" s="173">
        <v>761</v>
      </c>
      <c r="D80" s="173">
        <v>616</v>
      </c>
      <c r="E80" s="173">
        <v>295</v>
      </c>
      <c r="F80" s="173">
        <v>321</v>
      </c>
      <c r="G80" s="173">
        <v>145</v>
      </c>
      <c r="H80" s="173">
        <v>80</v>
      </c>
      <c r="I80" s="173">
        <v>65</v>
      </c>
    </row>
    <row r="81" spans="1:9" s="174" customFormat="1" ht="12" customHeight="1" x14ac:dyDescent="0.2">
      <c r="A81" s="265" t="s">
        <v>77</v>
      </c>
      <c r="B81" s="265"/>
      <c r="C81" s="173">
        <v>1521</v>
      </c>
      <c r="D81" s="173">
        <v>1080</v>
      </c>
      <c r="E81" s="173">
        <v>529</v>
      </c>
      <c r="F81" s="173">
        <v>551</v>
      </c>
      <c r="G81" s="173">
        <v>441</v>
      </c>
      <c r="H81" s="173">
        <v>233</v>
      </c>
      <c r="I81" s="173">
        <v>208</v>
      </c>
    </row>
    <row r="82" spans="1:9" s="174" customFormat="1" ht="12" customHeight="1" x14ac:dyDescent="0.2">
      <c r="A82" s="265" t="s">
        <v>80</v>
      </c>
      <c r="B82" s="265"/>
      <c r="C82" s="173">
        <v>2302</v>
      </c>
      <c r="D82" s="173">
        <v>1686</v>
      </c>
      <c r="E82" s="173">
        <v>792</v>
      </c>
      <c r="F82" s="173">
        <v>894</v>
      </c>
      <c r="G82" s="173">
        <v>616</v>
      </c>
      <c r="H82" s="173">
        <v>338</v>
      </c>
      <c r="I82" s="173">
        <v>278</v>
      </c>
    </row>
    <row r="83" spans="1:9" s="174" customFormat="1" ht="12" customHeight="1" x14ac:dyDescent="0.2">
      <c r="A83" s="265" t="s">
        <v>81</v>
      </c>
      <c r="B83" s="265"/>
      <c r="C83" s="173">
        <v>6755</v>
      </c>
      <c r="D83" s="173">
        <v>6003</v>
      </c>
      <c r="E83" s="173">
        <v>2932</v>
      </c>
      <c r="F83" s="173">
        <v>3071</v>
      </c>
      <c r="G83" s="173">
        <v>752</v>
      </c>
      <c r="H83" s="173">
        <v>392</v>
      </c>
      <c r="I83" s="173">
        <v>360</v>
      </c>
    </row>
    <row r="84" spans="1:9" s="174" customFormat="1" ht="12" customHeight="1" x14ac:dyDescent="0.2">
      <c r="A84" s="265" t="s">
        <v>84</v>
      </c>
      <c r="B84" s="265"/>
      <c r="C84" s="173">
        <v>4327</v>
      </c>
      <c r="D84" s="173">
        <v>3061</v>
      </c>
      <c r="E84" s="173">
        <v>1391</v>
      </c>
      <c r="F84" s="173">
        <v>1670</v>
      </c>
      <c r="G84" s="173">
        <v>1266</v>
      </c>
      <c r="H84" s="173">
        <v>646</v>
      </c>
      <c r="I84" s="173">
        <v>620</v>
      </c>
    </row>
    <row r="85" spans="1:9" s="174" customFormat="1" ht="12" customHeight="1" x14ac:dyDescent="0.2">
      <c r="A85" s="265" t="s">
        <v>87</v>
      </c>
      <c r="B85" s="265"/>
      <c r="C85" s="173">
        <v>4604</v>
      </c>
      <c r="D85" s="173">
        <v>3057</v>
      </c>
      <c r="E85" s="173">
        <v>1455</v>
      </c>
      <c r="F85" s="173">
        <v>1602</v>
      </c>
      <c r="G85" s="173">
        <v>1547</v>
      </c>
      <c r="H85" s="173">
        <v>792</v>
      </c>
      <c r="I85" s="173">
        <v>755</v>
      </c>
    </row>
    <row r="86" spans="1:9" s="174" customFormat="1" ht="12" customHeight="1" x14ac:dyDescent="0.2">
      <c r="A86" s="265" t="s">
        <v>88</v>
      </c>
      <c r="B86" s="265"/>
      <c r="C86" s="173">
        <v>2084</v>
      </c>
      <c r="D86" s="173">
        <v>1829</v>
      </c>
      <c r="E86" s="173">
        <v>866</v>
      </c>
      <c r="F86" s="173">
        <v>963</v>
      </c>
      <c r="G86" s="173">
        <v>255</v>
      </c>
      <c r="H86" s="173">
        <v>137</v>
      </c>
      <c r="I86" s="173">
        <v>118</v>
      </c>
    </row>
    <row r="87" spans="1:9" s="174" customFormat="1" ht="12" customHeight="1" x14ac:dyDescent="0.2">
      <c r="A87" s="265" t="s">
        <v>89</v>
      </c>
      <c r="B87" s="265"/>
      <c r="C87" s="173">
        <v>861</v>
      </c>
      <c r="D87" s="173">
        <v>706</v>
      </c>
      <c r="E87" s="173">
        <v>336</v>
      </c>
      <c r="F87" s="173">
        <v>370</v>
      </c>
      <c r="G87" s="173">
        <v>155</v>
      </c>
      <c r="H87" s="173">
        <v>83</v>
      </c>
      <c r="I87" s="173">
        <v>72</v>
      </c>
    </row>
    <row r="88" spans="1:9" s="174" customFormat="1" ht="12" customHeight="1" x14ac:dyDescent="0.2">
      <c r="A88" s="265" t="s">
        <v>90</v>
      </c>
      <c r="B88" s="265"/>
      <c r="C88" s="173">
        <v>1434</v>
      </c>
      <c r="D88" s="173">
        <v>1204</v>
      </c>
      <c r="E88" s="173">
        <v>588</v>
      </c>
      <c r="F88" s="173">
        <v>616</v>
      </c>
      <c r="G88" s="173">
        <v>230</v>
      </c>
      <c r="H88" s="173">
        <v>123</v>
      </c>
      <c r="I88" s="173">
        <v>107</v>
      </c>
    </row>
    <row r="89" spans="1:9" s="174" customFormat="1" ht="12" customHeight="1" x14ac:dyDescent="0.2">
      <c r="A89" s="265" t="s">
        <v>91</v>
      </c>
      <c r="B89" s="265"/>
      <c r="C89" s="173">
        <v>578</v>
      </c>
      <c r="D89" s="173">
        <v>477</v>
      </c>
      <c r="E89" s="173">
        <v>235</v>
      </c>
      <c r="F89" s="173">
        <v>242</v>
      </c>
      <c r="G89" s="173">
        <v>101</v>
      </c>
      <c r="H89" s="173">
        <v>52</v>
      </c>
      <c r="I89" s="173">
        <v>49</v>
      </c>
    </row>
    <row r="90" spans="1:9" s="174" customFormat="1" ht="12" customHeight="1" x14ac:dyDescent="0.2">
      <c r="A90" s="265" t="s">
        <v>92</v>
      </c>
      <c r="B90" s="265"/>
      <c r="C90" s="173">
        <v>477</v>
      </c>
      <c r="D90" s="173">
        <v>327</v>
      </c>
      <c r="E90" s="173">
        <v>161</v>
      </c>
      <c r="F90" s="173">
        <v>166</v>
      </c>
      <c r="G90" s="173">
        <v>150</v>
      </c>
      <c r="H90" s="173">
        <v>81</v>
      </c>
      <c r="I90" s="173">
        <v>69</v>
      </c>
    </row>
    <row r="91" spans="1:9" s="174" customFormat="1" ht="12" customHeight="1" x14ac:dyDescent="0.2">
      <c r="A91" s="265" t="s">
        <v>93</v>
      </c>
      <c r="B91" s="265"/>
      <c r="C91" s="173">
        <v>1359</v>
      </c>
      <c r="D91" s="173">
        <v>1078</v>
      </c>
      <c r="E91" s="173">
        <v>515</v>
      </c>
      <c r="F91" s="173">
        <v>563</v>
      </c>
      <c r="G91" s="173">
        <v>281</v>
      </c>
      <c r="H91" s="173">
        <v>154</v>
      </c>
      <c r="I91" s="173">
        <v>127</v>
      </c>
    </row>
    <row r="92" spans="1:9" s="174" customFormat="1" ht="12" customHeight="1" x14ac:dyDescent="0.2">
      <c r="A92" s="265" t="s">
        <v>94</v>
      </c>
      <c r="B92" s="265"/>
      <c r="C92" s="173">
        <v>1694</v>
      </c>
      <c r="D92" s="173">
        <v>1090</v>
      </c>
      <c r="E92" s="173">
        <v>507</v>
      </c>
      <c r="F92" s="173">
        <v>583</v>
      </c>
      <c r="G92" s="173">
        <v>604</v>
      </c>
      <c r="H92" s="173">
        <v>316</v>
      </c>
      <c r="I92" s="173">
        <v>288</v>
      </c>
    </row>
    <row r="93" spans="1:9" s="174" customFormat="1" ht="12" customHeight="1" x14ac:dyDescent="0.2">
      <c r="A93" s="265" t="s">
        <v>95</v>
      </c>
      <c r="B93" s="265"/>
      <c r="C93" s="173">
        <v>62315</v>
      </c>
      <c r="D93" s="173">
        <v>38247</v>
      </c>
      <c r="E93" s="173">
        <v>17786</v>
      </c>
      <c r="F93" s="173">
        <v>20461</v>
      </c>
      <c r="G93" s="173">
        <v>24068</v>
      </c>
      <c r="H93" s="173">
        <v>12205</v>
      </c>
      <c r="I93" s="173">
        <v>11863</v>
      </c>
    </row>
    <row r="94" spans="1:9" s="174" customFormat="1" ht="12" customHeight="1" x14ac:dyDescent="0.2">
      <c r="A94" s="265" t="s">
        <v>96</v>
      </c>
      <c r="B94" s="265"/>
      <c r="C94" s="173">
        <v>1600</v>
      </c>
      <c r="D94" s="173">
        <v>1228</v>
      </c>
      <c r="E94" s="173">
        <v>572</v>
      </c>
      <c r="F94" s="173">
        <v>656</v>
      </c>
      <c r="G94" s="173">
        <v>372</v>
      </c>
      <c r="H94" s="173">
        <v>192</v>
      </c>
      <c r="I94" s="173">
        <v>180</v>
      </c>
    </row>
    <row r="95" spans="1:9" s="174" customFormat="1" ht="12" customHeight="1" x14ac:dyDescent="0.2">
      <c r="A95" s="265" t="s">
        <v>97</v>
      </c>
      <c r="B95" s="265"/>
      <c r="C95" s="173">
        <v>1290</v>
      </c>
      <c r="D95" s="173">
        <v>1033</v>
      </c>
      <c r="E95" s="173">
        <v>500</v>
      </c>
      <c r="F95" s="173">
        <v>533</v>
      </c>
      <c r="G95" s="173">
        <v>257</v>
      </c>
      <c r="H95" s="173">
        <v>144</v>
      </c>
      <c r="I95" s="173">
        <v>113</v>
      </c>
    </row>
    <row r="96" spans="1:9" s="174" customFormat="1" ht="12" customHeight="1" x14ac:dyDescent="0.2">
      <c r="A96" s="265" t="s">
        <v>98</v>
      </c>
      <c r="B96" s="265"/>
      <c r="C96" s="173">
        <v>726</v>
      </c>
      <c r="D96" s="173">
        <v>455</v>
      </c>
      <c r="E96" s="173">
        <v>224</v>
      </c>
      <c r="F96" s="173">
        <v>231</v>
      </c>
      <c r="G96" s="173">
        <v>271</v>
      </c>
      <c r="H96" s="173">
        <v>142</v>
      </c>
      <c r="I96" s="173">
        <v>129</v>
      </c>
    </row>
    <row r="97" spans="1:9" s="174" customFormat="1" ht="12" customHeight="1" x14ac:dyDescent="0.2">
      <c r="A97" s="265" t="s">
        <v>99</v>
      </c>
      <c r="B97" s="265"/>
      <c r="C97" s="173">
        <v>6272</v>
      </c>
      <c r="D97" s="173">
        <v>3604</v>
      </c>
      <c r="E97" s="173">
        <v>1626</v>
      </c>
      <c r="F97" s="173">
        <v>1978</v>
      </c>
      <c r="G97" s="173">
        <v>2668</v>
      </c>
      <c r="H97" s="173">
        <v>1335</v>
      </c>
      <c r="I97" s="173">
        <v>1333</v>
      </c>
    </row>
    <row r="98" spans="1:9" s="174" customFormat="1" ht="12" customHeight="1" x14ac:dyDescent="0.2">
      <c r="A98" s="265" t="s">
        <v>100</v>
      </c>
      <c r="B98" s="265"/>
      <c r="C98" s="173">
        <v>1454</v>
      </c>
      <c r="D98" s="173">
        <v>1025</v>
      </c>
      <c r="E98" s="173">
        <v>485</v>
      </c>
      <c r="F98" s="173">
        <v>540</v>
      </c>
      <c r="G98" s="173">
        <v>429</v>
      </c>
      <c r="H98" s="173">
        <v>238</v>
      </c>
      <c r="I98" s="173">
        <v>191</v>
      </c>
    </row>
    <row r="99" spans="1:9" s="174" customFormat="1" ht="12" customHeight="1" x14ac:dyDescent="0.2">
      <c r="A99" s="265" t="s">
        <v>101</v>
      </c>
      <c r="B99" s="265"/>
      <c r="C99" s="173">
        <v>1830</v>
      </c>
      <c r="D99" s="173">
        <v>1142</v>
      </c>
      <c r="E99" s="173">
        <v>533</v>
      </c>
      <c r="F99" s="173">
        <v>609</v>
      </c>
      <c r="G99" s="173">
        <v>688</v>
      </c>
      <c r="H99" s="173">
        <v>374</v>
      </c>
      <c r="I99" s="173">
        <v>314</v>
      </c>
    </row>
    <row r="100" spans="1:9" s="174" customFormat="1" ht="12" customHeight="1" x14ac:dyDescent="0.2">
      <c r="A100" s="265" t="s">
        <v>102</v>
      </c>
      <c r="B100" s="265"/>
      <c r="C100" s="173">
        <v>1387</v>
      </c>
      <c r="D100" s="173">
        <v>1185</v>
      </c>
      <c r="E100" s="173">
        <v>585</v>
      </c>
      <c r="F100" s="173">
        <v>600</v>
      </c>
      <c r="G100" s="173">
        <v>202</v>
      </c>
      <c r="H100" s="173">
        <v>100</v>
      </c>
      <c r="I100" s="173">
        <v>102</v>
      </c>
    </row>
    <row r="101" spans="1:9" s="174" customFormat="1" ht="12" customHeight="1" x14ac:dyDescent="0.2">
      <c r="A101" s="265" t="s">
        <v>103</v>
      </c>
      <c r="B101" s="265"/>
      <c r="C101" s="173">
        <v>324</v>
      </c>
      <c r="D101" s="173">
        <v>274</v>
      </c>
      <c r="E101" s="173">
        <v>132</v>
      </c>
      <c r="F101" s="173">
        <v>142</v>
      </c>
      <c r="G101" s="173">
        <v>50</v>
      </c>
      <c r="H101" s="173">
        <v>27</v>
      </c>
      <c r="I101" s="173">
        <v>23</v>
      </c>
    </row>
    <row r="102" spans="1:9" s="174" customFormat="1" ht="12" customHeight="1" x14ac:dyDescent="0.2">
      <c r="A102" s="265" t="s">
        <v>338</v>
      </c>
      <c r="B102" s="265"/>
      <c r="C102" s="173">
        <v>4535</v>
      </c>
      <c r="D102" s="173">
        <v>3677</v>
      </c>
      <c r="E102" s="173">
        <v>1834</v>
      </c>
      <c r="F102" s="173">
        <v>1843</v>
      </c>
      <c r="G102" s="173">
        <v>858</v>
      </c>
      <c r="H102" s="173">
        <v>464</v>
      </c>
      <c r="I102" s="173">
        <v>394</v>
      </c>
    </row>
    <row r="103" spans="1:9" s="174" customFormat="1" ht="12" customHeight="1" x14ac:dyDescent="0.2">
      <c r="A103" s="265" t="s">
        <v>104</v>
      </c>
      <c r="B103" s="265"/>
      <c r="C103" s="173">
        <v>855</v>
      </c>
      <c r="D103" s="173">
        <v>637</v>
      </c>
      <c r="E103" s="173">
        <v>302</v>
      </c>
      <c r="F103" s="173">
        <v>335</v>
      </c>
      <c r="G103" s="173">
        <v>218</v>
      </c>
      <c r="H103" s="173">
        <v>118</v>
      </c>
      <c r="I103" s="173">
        <v>100</v>
      </c>
    </row>
    <row r="104" spans="1:9" s="174" customFormat="1" ht="12" customHeight="1" x14ac:dyDescent="0.2">
      <c r="A104" s="265" t="s">
        <v>105</v>
      </c>
      <c r="B104" s="265"/>
      <c r="C104" s="173">
        <v>734</v>
      </c>
      <c r="D104" s="173">
        <v>436</v>
      </c>
      <c r="E104" s="173">
        <v>202</v>
      </c>
      <c r="F104" s="173">
        <v>234</v>
      </c>
      <c r="G104" s="173">
        <v>298</v>
      </c>
      <c r="H104" s="173">
        <v>166</v>
      </c>
      <c r="I104" s="173">
        <v>132</v>
      </c>
    </row>
    <row r="105" spans="1:9" s="174" customFormat="1" ht="12" customHeight="1" x14ac:dyDescent="0.2">
      <c r="A105" s="265" t="s">
        <v>106</v>
      </c>
      <c r="B105" s="265"/>
      <c r="C105" s="173">
        <v>787</v>
      </c>
      <c r="D105" s="173">
        <v>621</v>
      </c>
      <c r="E105" s="173">
        <v>276</v>
      </c>
      <c r="F105" s="173">
        <v>345</v>
      </c>
      <c r="G105" s="173">
        <v>166</v>
      </c>
      <c r="H105" s="173">
        <v>85</v>
      </c>
      <c r="I105" s="173">
        <v>81</v>
      </c>
    </row>
    <row r="106" spans="1:9" s="174" customFormat="1" ht="12" customHeight="1" x14ac:dyDescent="0.2">
      <c r="A106" s="265" t="s">
        <v>107</v>
      </c>
      <c r="B106" s="265"/>
      <c r="C106" s="173">
        <v>322</v>
      </c>
      <c r="D106" s="173">
        <v>277</v>
      </c>
      <c r="E106" s="173">
        <v>131</v>
      </c>
      <c r="F106" s="173">
        <v>146</v>
      </c>
      <c r="G106" s="173">
        <v>45</v>
      </c>
      <c r="H106" s="173">
        <v>22</v>
      </c>
      <c r="I106" s="173">
        <v>23</v>
      </c>
    </row>
    <row r="107" spans="1:9" s="174" customFormat="1" ht="12" customHeight="1" x14ac:dyDescent="0.2">
      <c r="A107" s="265" t="s">
        <v>108</v>
      </c>
      <c r="B107" s="265"/>
      <c r="C107" s="173">
        <v>821</v>
      </c>
      <c r="D107" s="173">
        <v>726</v>
      </c>
      <c r="E107" s="173">
        <v>339</v>
      </c>
      <c r="F107" s="173">
        <v>387</v>
      </c>
      <c r="G107" s="173">
        <v>95</v>
      </c>
      <c r="H107" s="173">
        <v>52</v>
      </c>
      <c r="I107" s="173">
        <v>43</v>
      </c>
    </row>
    <row r="108" spans="1:9" s="174" customFormat="1" ht="12" customHeight="1" x14ac:dyDescent="0.2">
      <c r="A108" s="265" t="s">
        <v>109</v>
      </c>
      <c r="B108" s="265"/>
      <c r="C108" s="173">
        <v>1497</v>
      </c>
      <c r="D108" s="173">
        <v>1231</v>
      </c>
      <c r="E108" s="173">
        <v>581</v>
      </c>
      <c r="F108" s="173">
        <v>650</v>
      </c>
      <c r="G108" s="173">
        <v>266</v>
      </c>
      <c r="H108" s="173">
        <v>119</v>
      </c>
      <c r="I108" s="173">
        <v>147</v>
      </c>
    </row>
    <row r="109" spans="1:9" s="174" customFormat="1" ht="12" customHeight="1" x14ac:dyDescent="0.2">
      <c r="A109" s="265" t="s">
        <v>110</v>
      </c>
      <c r="B109" s="265"/>
      <c r="C109" s="173">
        <v>4368</v>
      </c>
      <c r="D109" s="173">
        <v>1843</v>
      </c>
      <c r="E109" s="173">
        <v>886</v>
      </c>
      <c r="F109" s="173">
        <v>957</v>
      </c>
      <c r="G109" s="173">
        <v>2525</v>
      </c>
      <c r="H109" s="173">
        <v>1389</v>
      </c>
      <c r="I109" s="173">
        <v>1136</v>
      </c>
    </row>
    <row r="110" spans="1:9" s="174" customFormat="1" ht="12" customHeight="1" x14ac:dyDescent="0.2">
      <c r="A110" s="265" t="s">
        <v>111</v>
      </c>
      <c r="B110" s="265"/>
      <c r="C110" s="173">
        <v>1871</v>
      </c>
      <c r="D110" s="173">
        <v>1600</v>
      </c>
      <c r="E110" s="173">
        <v>782</v>
      </c>
      <c r="F110" s="173">
        <v>818</v>
      </c>
      <c r="G110" s="173">
        <v>271</v>
      </c>
      <c r="H110" s="173">
        <v>141</v>
      </c>
      <c r="I110" s="173">
        <v>130</v>
      </c>
    </row>
    <row r="111" spans="1:9" s="174" customFormat="1" ht="12" customHeight="1" x14ac:dyDescent="0.2">
      <c r="A111" s="265" t="s">
        <v>112</v>
      </c>
      <c r="B111" s="265"/>
      <c r="C111" s="173">
        <v>769</v>
      </c>
      <c r="D111" s="173">
        <v>514</v>
      </c>
      <c r="E111" s="173">
        <v>238</v>
      </c>
      <c r="F111" s="173">
        <v>276</v>
      </c>
      <c r="G111" s="173">
        <v>255</v>
      </c>
      <c r="H111" s="173">
        <v>135</v>
      </c>
      <c r="I111" s="173">
        <v>120</v>
      </c>
    </row>
    <row r="112" spans="1:9" s="174" customFormat="1" ht="12" customHeight="1" x14ac:dyDescent="0.2">
      <c r="A112" s="265" t="s">
        <v>113</v>
      </c>
      <c r="B112" s="265"/>
      <c r="C112" s="173">
        <v>1547</v>
      </c>
      <c r="D112" s="173">
        <v>1197</v>
      </c>
      <c r="E112" s="173">
        <v>563</v>
      </c>
      <c r="F112" s="173">
        <v>634</v>
      </c>
      <c r="G112" s="173">
        <v>350</v>
      </c>
      <c r="H112" s="173">
        <v>201</v>
      </c>
      <c r="I112" s="173">
        <v>149</v>
      </c>
    </row>
    <row r="113" spans="1:9" s="174" customFormat="1" ht="12" customHeight="1" x14ac:dyDescent="0.2">
      <c r="A113" s="265" t="s">
        <v>114</v>
      </c>
      <c r="B113" s="265"/>
      <c r="C113" s="173">
        <v>1346</v>
      </c>
      <c r="D113" s="173">
        <v>1084</v>
      </c>
      <c r="E113" s="173">
        <v>504</v>
      </c>
      <c r="F113" s="173">
        <v>580</v>
      </c>
      <c r="G113" s="173">
        <v>262</v>
      </c>
      <c r="H113" s="173">
        <v>148</v>
      </c>
      <c r="I113" s="173">
        <v>114</v>
      </c>
    </row>
    <row r="114" spans="1:9" s="174" customFormat="1" ht="12" customHeight="1" x14ac:dyDescent="0.2">
      <c r="A114" s="265" t="s">
        <v>116</v>
      </c>
      <c r="B114" s="265"/>
      <c r="C114" s="173">
        <v>802</v>
      </c>
      <c r="D114" s="173">
        <v>642</v>
      </c>
      <c r="E114" s="173">
        <v>318</v>
      </c>
      <c r="F114" s="173">
        <v>324</v>
      </c>
      <c r="G114" s="173">
        <v>160</v>
      </c>
      <c r="H114" s="173">
        <v>84</v>
      </c>
      <c r="I114" s="173">
        <v>76</v>
      </c>
    </row>
    <row r="115" spans="1:9" s="174" customFormat="1" ht="12" customHeight="1" x14ac:dyDescent="0.2">
      <c r="A115" s="265" t="s">
        <v>117</v>
      </c>
      <c r="B115" s="265"/>
      <c r="C115" s="173">
        <v>2219</v>
      </c>
      <c r="D115" s="173">
        <v>1493</v>
      </c>
      <c r="E115" s="173">
        <v>694</v>
      </c>
      <c r="F115" s="173">
        <v>799</v>
      </c>
      <c r="G115" s="173">
        <v>726</v>
      </c>
      <c r="H115" s="173">
        <v>357</v>
      </c>
      <c r="I115" s="173">
        <v>369</v>
      </c>
    </row>
    <row r="116" spans="1:9" s="174" customFormat="1" ht="12" customHeight="1" x14ac:dyDescent="0.2">
      <c r="A116" s="265" t="s">
        <v>118</v>
      </c>
      <c r="B116" s="265"/>
      <c r="C116" s="173">
        <v>673</v>
      </c>
      <c r="D116" s="173">
        <v>543</v>
      </c>
      <c r="E116" s="173">
        <v>244</v>
      </c>
      <c r="F116" s="173">
        <v>299</v>
      </c>
      <c r="G116" s="173">
        <v>130</v>
      </c>
      <c r="H116" s="173">
        <v>76</v>
      </c>
      <c r="I116" s="173">
        <v>54</v>
      </c>
    </row>
    <row r="117" spans="1:9" s="174" customFormat="1" ht="12" customHeight="1" x14ac:dyDescent="0.2">
      <c r="A117" s="265" t="s">
        <v>121</v>
      </c>
      <c r="B117" s="265"/>
      <c r="C117" s="173">
        <v>1863</v>
      </c>
      <c r="D117" s="173">
        <v>1228</v>
      </c>
      <c r="E117" s="173">
        <v>550</v>
      </c>
      <c r="F117" s="173">
        <v>678</v>
      </c>
      <c r="G117" s="173">
        <v>635</v>
      </c>
      <c r="H117" s="173">
        <v>302</v>
      </c>
      <c r="I117" s="173">
        <v>333</v>
      </c>
    </row>
    <row r="118" spans="1:9" s="174" customFormat="1" ht="12" customHeight="1" x14ac:dyDescent="0.2">
      <c r="A118" s="265" t="s">
        <v>122</v>
      </c>
      <c r="B118" s="265"/>
      <c r="C118" s="173">
        <v>3072</v>
      </c>
      <c r="D118" s="173">
        <v>2266</v>
      </c>
      <c r="E118" s="173">
        <v>1073</v>
      </c>
      <c r="F118" s="173">
        <v>1193</v>
      </c>
      <c r="G118" s="173">
        <v>806</v>
      </c>
      <c r="H118" s="173">
        <v>425</v>
      </c>
      <c r="I118" s="173">
        <v>381</v>
      </c>
    </row>
    <row r="119" spans="1:9" s="174" customFormat="1" ht="12" customHeight="1" x14ac:dyDescent="0.2">
      <c r="A119" s="265" t="s">
        <v>124</v>
      </c>
      <c r="B119" s="265"/>
      <c r="C119" s="173">
        <v>599</v>
      </c>
      <c r="D119" s="173">
        <v>490</v>
      </c>
      <c r="E119" s="173">
        <v>247</v>
      </c>
      <c r="F119" s="173">
        <v>243</v>
      </c>
      <c r="G119" s="173">
        <v>109</v>
      </c>
      <c r="H119" s="173">
        <v>52</v>
      </c>
      <c r="I119" s="173">
        <v>57</v>
      </c>
    </row>
    <row r="120" spans="1:9" s="174" customFormat="1" ht="12" customHeight="1" x14ac:dyDescent="0.2">
      <c r="A120" s="265" t="s">
        <v>125</v>
      </c>
      <c r="B120" s="265"/>
      <c r="C120" s="173">
        <v>1879</v>
      </c>
      <c r="D120" s="173">
        <v>1422</v>
      </c>
      <c r="E120" s="173">
        <v>660</v>
      </c>
      <c r="F120" s="173">
        <v>762</v>
      </c>
      <c r="G120" s="173">
        <v>457</v>
      </c>
      <c r="H120" s="173">
        <v>235</v>
      </c>
      <c r="I120" s="173">
        <v>222</v>
      </c>
    </row>
    <row r="121" spans="1:9" s="174" customFormat="1" ht="12" customHeight="1" x14ac:dyDescent="0.2">
      <c r="A121" s="269" t="s">
        <v>126</v>
      </c>
      <c r="B121" s="269"/>
      <c r="C121" s="179">
        <v>422</v>
      </c>
      <c r="D121" s="179">
        <v>234</v>
      </c>
      <c r="E121" s="179">
        <v>121</v>
      </c>
      <c r="F121" s="179">
        <v>113</v>
      </c>
      <c r="G121" s="179">
        <v>188</v>
      </c>
      <c r="H121" s="179">
        <v>103</v>
      </c>
      <c r="I121" s="179">
        <v>85</v>
      </c>
    </row>
    <row r="122" spans="1:9" s="174" customFormat="1" ht="12" customHeight="1" x14ac:dyDescent="0.2">
      <c r="A122" s="177"/>
      <c r="B122" s="177"/>
      <c r="C122" s="177"/>
      <c r="D122" s="177"/>
      <c r="E122" s="177"/>
      <c r="F122" s="177"/>
      <c r="G122" s="177"/>
      <c r="H122" s="177"/>
      <c r="I122" s="177"/>
    </row>
    <row r="123" spans="1:9" s="174" customFormat="1" ht="12" customHeight="1" x14ac:dyDescent="0.2">
      <c r="A123" s="264" t="s">
        <v>127</v>
      </c>
      <c r="B123" s="264"/>
      <c r="C123" s="171">
        <v>63774</v>
      </c>
      <c r="D123" s="171">
        <v>48065</v>
      </c>
      <c r="E123" s="171">
        <v>22453</v>
      </c>
      <c r="F123" s="171">
        <v>25612</v>
      </c>
      <c r="G123" s="171">
        <v>15709</v>
      </c>
      <c r="H123" s="171">
        <v>8132</v>
      </c>
      <c r="I123" s="171">
        <v>7577</v>
      </c>
    </row>
    <row r="124" spans="1:9" s="174" customFormat="1" ht="12" customHeight="1" x14ac:dyDescent="0.2">
      <c r="A124" s="265" t="s">
        <v>128</v>
      </c>
      <c r="B124" s="265"/>
      <c r="C124" s="173">
        <v>5554</v>
      </c>
      <c r="D124" s="173">
        <v>4018</v>
      </c>
      <c r="E124" s="173">
        <v>1834</v>
      </c>
      <c r="F124" s="173">
        <v>2184</v>
      </c>
      <c r="G124" s="173">
        <v>1536</v>
      </c>
      <c r="H124" s="173">
        <v>796</v>
      </c>
      <c r="I124" s="173">
        <v>740</v>
      </c>
    </row>
    <row r="125" spans="1:9" s="174" customFormat="1" ht="12" customHeight="1" x14ac:dyDescent="0.2">
      <c r="A125" s="265" t="s">
        <v>130</v>
      </c>
      <c r="B125" s="265"/>
      <c r="C125" s="173">
        <v>480</v>
      </c>
      <c r="D125" s="173">
        <v>377</v>
      </c>
      <c r="E125" s="173">
        <v>181</v>
      </c>
      <c r="F125" s="173">
        <v>196</v>
      </c>
      <c r="G125" s="173">
        <v>103</v>
      </c>
      <c r="H125" s="173">
        <v>58</v>
      </c>
      <c r="I125" s="173">
        <v>45</v>
      </c>
    </row>
    <row r="126" spans="1:9" s="174" customFormat="1" ht="12" customHeight="1" x14ac:dyDescent="0.2">
      <c r="A126" s="265" t="s">
        <v>131</v>
      </c>
      <c r="B126" s="265"/>
      <c r="C126" s="173">
        <v>1685</v>
      </c>
      <c r="D126" s="173">
        <v>1324</v>
      </c>
      <c r="E126" s="173">
        <v>641</v>
      </c>
      <c r="F126" s="173">
        <v>683</v>
      </c>
      <c r="G126" s="173">
        <v>361</v>
      </c>
      <c r="H126" s="173">
        <v>189</v>
      </c>
      <c r="I126" s="173">
        <v>172</v>
      </c>
    </row>
    <row r="127" spans="1:9" s="174" customFormat="1" ht="12" customHeight="1" x14ac:dyDescent="0.2">
      <c r="A127" s="265" t="s">
        <v>134</v>
      </c>
      <c r="B127" s="265"/>
      <c r="C127" s="173">
        <v>1135</v>
      </c>
      <c r="D127" s="173">
        <v>1019</v>
      </c>
      <c r="E127" s="173">
        <v>527</v>
      </c>
      <c r="F127" s="173">
        <v>492</v>
      </c>
      <c r="G127" s="173">
        <v>116</v>
      </c>
      <c r="H127" s="173">
        <v>63</v>
      </c>
      <c r="I127" s="173">
        <v>53</v>
      </c>
    </row>
    <row r="128" spans="1:9" s="174" customFormat="1" ht="12" customHeight="1" x14ac:dyDescent="0.2">
      <c r="A128" s="265" t="s">
        <v>381</v>
      </c>
      <c r="B128" s="265"/>
      <c r="C128" s="173">
        <v>2780</v>
      </c>
      <c r="D128" s="173">
        <v>2390</v>
      </c>
      <c r="E128" s="173">
        <v>1181</v>
      </c>
      <c r="F128" s="173">
        <v>1209</v>
      </c>
      <c r="G128" s="173">
        <v>390</v>
      </c>
      <c r="H128" s="173">
        <v>195</v>
      </c>
      <c r="I128" s="173">
        <v>195</v>
      </c>
    </row>
    <row r="129" spans="1:9" s="174" customFormat="1" ht="12" customHeight="1" x14ac:dyDescent="0.2">
      <c r="A129" s="265" t="s">
        <v>339</v>
      </c>
      <c r="B129" s="265"/>
      <c r="C129" s="173">
        <v>5163</v>
      </c>
      <c r="D129" s="173">
        <v>4028</v>
      </c>
      <c r="E129" s="173">
        <v>1932</v>
      </c>
      <c r="F129" s="173">
        <v>2096</v>
      </c>
      <c r="G129" s="173">
        <v>1135</v>
      </c>
      <c r="H129" s="173">
        <v>632</v>
      </c>
      <c r="I129" s="173">
        <v>503</v>
      </c>
    </row>
    <row r="130" spans="1:9" s="174" customFormat="1" ht="12" customHeight="1" x14ac:dyDescent="0.2">
      <c r="A130" s="265" t="s">
        <v>140</v>
      </c>
      <c r="B130" s="265"/>
      <c r="C130" s="173">
        <v>4650</v>
      </c>
      <c r="D130" s="173">
        <v>3770</v>
      </c>
      <c r="E130" s="173">
        <v>1804</v>
      </c>
      <c r="F130" s="173">
        <v>1966</v>
      </c>
      <c r="G130" s="173">
        <v>880</v>
      </c>
      <c r="H130" s="173">
        <v>485</v>
      </c>
      <c r="I130" s="173">
        <v>395</v>
      </c>
    </row>
    <row r="131" spans="1:9" s="174" customFormat="1" ht="12" customHeight="1" x14ac:dyDescent="0.2">
      <c r="A131" s="265" t="s">
        <v>382</v>
      </c>
      <c r="B131" s="265"/>
      <c r="C131" s="173">
        <v>1245</v>
      </c>
      <c r="D131" s="173">
        <v>942</v>
      </c>
      <c r="E131" s="173">
        <v>449</v>
      </c>
      <c r="F131" s="173">
        <v>493</v>
      </c>
      <c r="G131" s="173">
        <v>303</v>
      </c>
      <c r="H131" s="173">
        <v>174</v>
      </c>
      <c r="I131" s="173">
        <v>129</v>
      </c>
    </row>
    <row r="132" spans="1:9" s="174" customFormat="1" ht="12" customHeight="1" x14ac:dyDescent="0.2">
      <c r="A132" s="265" t="s">
        <v>145</v>
      </c>
      <c r="B132" s="265"/>
      <c r="C132" s="173">
        <v>15728</v>
      </c>
      <c r="D132" s="173">
        <v>10393</v>
      </c>
      <c r="E132" s="173">
        <v>4667</v>
      </c>
      <c r="F132" s="173">
        <v>5726</v>
      </c>
      <c r="G132" s="173">
        <v>5335</v>
      </c>
      <c r="H132" s="173">
        <v>2695</v>
      </c>
      <c r="I132" s="173">
        <v>2640</v>
      </c>
    </row>
    <row r="133" spans="1:9" s="174" customFormat="1" ht="12" customHeight="1" x14ac:dyDescent="0.2">
      <c r="A133" s="265" t="s">
        <v>146</v>
      </c>
      <c r="B133" s="265"/>
      <c r="C133" s="173">
        <v>6647</v>
      </c>
      <c r="D133" s="173">
        <v>5122</v>
      </c>
      <c r="E133" s="173">
        <v>2428</v>
      </c>
      <c r="F133" s="173">
        <v>2694</v>
      </c>
      <c r="G133" s="173">
        <v>1525</v>
      </c>
      <c r="H133" s="173">
        <v>803</v>
      </c>
      <c r="I133" s="173">
        <v>722</v>
      </c>
    </row>
    <row r="134" spans="1:9" s="174" customFormat="1" ht="12" customHeight="1" x14ac:dyDescent="0.2">
      <c r="A134" s="265" t="s">
        <v>148</v>
      </c>
      <c r="B134" s="265"/>
      <c r="C134" s="173">
        <v>201</v>
      </c>
      <c r="D134" s="173">
        <v>184</v>
      </c>
      <c r="E134" s="173">
        <v>89</v>
      </c>
      <c r="F134" s="173">
        <v>95</v>
      </c>
      <c r="G134" s="173">
        <v>17</v>
      </c>
      <c r="H134" s="173">
        <v>12</v>
      </c>
      <c r="I134" s="173">
        <v>5</v>
      </c>
    </row>
    <row r="135" spans="1:9" s="174" customFormat="1" ht="12" customHeight="1" x14ac:dyDescent="0.2">
      <c r="A135" s="265" t="s">
        <v>149</v>
      </c>
      <c r="B135" s="265"/>
      <c r="C135" s="173">
        <v>7356</v>
      </c>
      <c r="D135" s="173">
        <v>5563</v>
      </c>
      <c r="E135" s="173">
        <v>2532</v>
      </c>
      <c r="F135" s="173">
        <v>3031</v>
      </c>
      <c r="G135" s="173">
        <v>1793</v>
      </c>
      <c r="H135" s="173">
        <v>916</v>
      </c>
      <c r="I135" s="173">
        <v>877</v>
      </c>
    </row>
    <row r="136" spans="1:9" s="174" customFormat="1" ht="12" customHeight="1" x14ac:dyDescent="0.2">
      <c r="A136" s="265" t="s">
        <v>151</v>
      </c>
      <c r="B136" s="265"/>
      <c r="C136" s="173">
        <v>2604</v>
      </c>
      <c r="D136" s="173">
        <v>1863</v>
      </c>
      <c r="E136" s="173">
        <v>837</v>
      </c>
      <c r="F136" s="173">
        <v>1026</v>
      </c>
      <c r="G136" s="173">
        <v>741</v>
      </c>
      <c r="H136" s="173">
        <v>370</v>
      </c>
      <c r="I136" s="173">
        <v>371</v>
      </c>
    </row>
    <row r="137" spans="1:9" s="174" customFormat="1" ht="12" customHeight="1" x14ac:dyDescent="0.2">
      <c r="A137" s="265" t="s">
        <v>152</v>
      </c>
      <c r="B137" s="265"/>
      <c r="C137" s="173">
        <v>663</v>
      </c>
      <c r="D137" s="173">
        <v>616</v>
      </c>
      <c r="E137" s="173">
        <v>312</v>
      </c>
      <c r="F137" s="173">
        <v>304</v>
      </c>
      <c r="G137" s="173">
        <v>47</v>
      </c>
      <c r="H137" s="173">
        <v>27</v>
      </c>
      <c r="I137" s="173">
        <v>20</v>
      </c>
    </row>
    <row r="138" spans="1:9" s="174" customFormat="1" ht="12" customHeight="1" x14ac:dyDescent="0.2">
      <c r="A138" s="265" t="s">
        <v>153</v>
      </c>
      <c r="B138" s="265"/>
      <c r="C138" s="173">
        <v>706</v>
      </c>
      <c r="D138" s="173">
        <v>575</v>
      </c>
      <c r="E138" s="173">
        <v>275</v>
      </c>
      <c r="F138" s="173">
        <v>300</v>
      </c>
      <c r="G138" s="173">
        <v>131</v>
      </c>
      <c r="H138" s="173">
        <v>61</v>
      </c>
      <c r="I138" s="173">
        <v>70</v>
      </c>
    </row>
    <row r="139" spans="1:9" s="174" customFormat="1" ht="12" customHeight="1" x14ac:dyDescent="0.2">
      <c r="A139" s="265" t="s">
        <v>155</v>
      </c>
      <c r="B139" s="265"/>
      <c r="C139" s="173">
        <v>550</v>
      </c>
      <c r="D139" s="173">
        <v>409</v>
      </c>
      <c r="E139" s="173">
        <v>215</v>
      </c>
      <c r="F139" s="173">
        <v>194</v>
      </c>
      <c r="G139" s="173">
        <v>141</v>
      </c>
      <c r="H139" s="173">
        <v>74</v>
      </c>
      <c r="I139" s="173">
        <v>67</v>
      </c>
    </row>
    <row r="140" spans="1:9" s="174" customFormat="1" ht="12" customHeight="1" x14ac:dyDescent="0.2">
      <c r="A140" s="265" t="s">
        <v>160</v>
      </c>
      <c r="B140" s="265"/>
      <c r="C140" s="173">
        <v>3201</v>
      </c>
      <c r="D140" s="173">
        <v>2408</v>
      </c>
      <c r="E140" s="173">
        <v>1126</v>
      </c>
      <c r="F140" s="173">
        <v>1282</v>
      </c>
      <c r="G140" s="173">
        <v>793</v>
      </c>
      <c r="H140" s="173">
        <v>388</v>
      </c>
      <c r="I140" s="173">
        <v>405</v>
      </c>
    </row>
    <row r="141" spans="1:9" s="174" customFormat="1" ht="12" customHeight="1" x14ac:dyDescent="0.2">
      <c r="A141" s="265" t="s">
        <v>353</v>
      </c>
      <c r="B141" s="265"/>
      <c r="C141" s="173">
        <v>2627</v>
      </c>
      <c r="D141" s="173">
        <v>2314</v>
      </c>
      <c r="E141" s="173">
        <v>1063</v>
      </c>
      <c r="F141" s="173">
        <v>1251</v>
      </c>
      <c r="G141" s="173">
        <v>313</v>
      </c>
      <c r="H141" s="173">
        <v>170</v>
      </c>
      <c r="I141" s="173">
        <v>143</v>
      </c>
    </row>
    <row r="142" spans="1:9" s="174" customFormat="1" ht="12" customHeight="1" x14ac:dyDescent="0.2">
      <c r="A142" s="200" t="s">
        <v>383</v>
      </c>
      <c r="B142" s="200"/>
      <c r="C142" s="179">
        <v>799</v>
      </c>
      <c r="D142" s="179">
        <v>750</v>
      </c>
      <c r="E142" s="179">
        <v>360</v>
      </c>
      <c r="F142" s="179">
        <v>390</v>
      </c>
      <c r="G142" s="179">
        <v>49</v>
      </c>
      <c r="H142" s="179">
        <v>24</v>
      </c>
      <c r="I142" s="179">
        <v>25</v>
      </c>
    </row>
    <row r="143" spans="1:9" s="174" customFormat="1" ht="12" customHeight="1" x14ac:dyDescent="0.2">
      <c r="A143" s="177"/>
      <c r="B143" s="177"/>
      <c r="C143" s="177"/>
      <c r="D143" s="177"/>
      <c r="E143" s="177"/>
      <c r="F143" s="177"/>
      <c r="G143" s="177"/>
      <c r="H143" s="177"/>
      <c r="I143" s="177"/>
    </row>
    <row r="144" spans="1:9" s="174" customFormat="1" ht="12" customHeight="1" x14ac:dyDescent="0.2">
      <c r="A144" s="264" t="s">
        <v>165</v>
      </c>
      <c r="B144" s="264"/>
      <c r="C144" s="171">
        <v>5952</v>
      </c>
      <c r="D144" s="171">
        <v>5329</v>
      </c>
      <c r="E144" s="171">
        <v>2622</v>
      </c>
      <c r="F144" s="171">
        <v>2707</v>
      </c>
      <c r="G144" s="171">
        <v>623</v>
      </c>
      <c r="H144" s="171">
        <v>335</v>
      </c>
      <c r="I144" s="171">
        <v>288</v>
      </c>
    </row>
    <row r="145" spans="1:9" s="174" customFormat="1" ht="12" customHeight="1" x14ac:dyDescent="0.2">
      <c r="A145" s="265" t="s">
        <v>166</v>
      </c>
      <c r="B145" s="265"/>
      <c r="C145" s="173">
        <v>1516</v>
      </c>
      <c r="D145" s="173">
        <v>1374</v>
      </c>
      <c r="E145" s="173">
        <v>677</v>
      </c>
      <c r="F145" s="173">
        <v>697</v>
      </c>
      <c r="G145" s="173">
        <v>142</v>
      </c>
      <c r="H145" s="173">
        <v>76</v>
      </c>
      <c r="I145" s="173">
        <v>66</v>
      </c>
    </row>
    <row r="146" spans="1:9" s="174" customFormat="1" ht="12" customHeight="1" x14ac:dyDescent="0.2">
      <c r="A146" s="265" t="s">
        <v>167</v>
      </c>
      <c r="B146" s="265"/>
      <c r="C146" s="173">
        <v>52</v>
      </c>
      <c r="D146" s="173">
        <v>47</v>
      </c>
      <c r="E146" s="173">
        <v>29</v>
      </c>
      <c r="F146" s="173">
        <v>18</v>
      </c>
      <c r="G146" s="173">
        <v>5</v>
      </c>
      <c r="H146" s="173">
        <v>3</v>
      </c>
      <c r="I146" s="173">
        <v>2</v>
      </c>
    </row>
    <row r="147" spans="1:9" s="174" customFormat="1" ht="12" customHeight="1" x14ac:dyDescent="0.2">
      <c r="A147" s="265" t="s">
        <v>168</v>
      </c>
      <c r="B147" s="265"/>
      <c r="C147" s="173">
        <v>49</v>
      </c>
      <c r="D147" s="173">
        <v>41</v>
      </c>
      <c r="E147" s="173">
        <v>28</v>
      </c>
      <c r="F147" s="173">
        <v>13</v>
      </c>
      <c r="G147" s="173">
        <v>8</v>
      </c>
      <c r="H147" s="173">
        <v>6</v>
      </c>
      <c r="I147" s="173">
        <v>2</v>
      </c>
    </row>
    <row r="148" spans="1:9" s="174" customFormat="1" ht="12" customHeight="1" x14ac:dyDescent="0.2">
      <c r="A148" s="265" t="s">
        <v>169</v>
      </c>
      <c r="B148" s="265"/>
      <c r="C148" s="173">
        <v>40</v>
      </c>
      <c r="D148" s="173">
        <v>37</v>
      </c>
      <c r="E148" s="173">
        <v>22</v>
      </c>
      <c r="F148" s="173">
        <v>15</v>
      </c>
      <c r="G148" s="173">
        <v>3</v>
      </c>
      <c r="H148" s="173">
        <v>1</v>
      </c>
      <c r="I148" s="173">
        <v>2</v>
      </c>
    </row>
    <row r="149" spans="1:9" s="174" customFormat="1" ht="12" customHeight="1" x14ac:dyDescent="0.2">
      <c r="A149" s="265" t="s">
        <v>170</v>
      </c>
      <c r="B149" s="265"/>
      <c r="C149" s="173">
        <v>1142</v>
      </c>
      <c r="D149" s="173">
        <v>974</v>
      </c>
      <c r="E149" s="173">
        <v>463</v>
      </c>
      <c r="F149" s="173">
        <v>511</v>
      </c>
      <c r="G149" s="173">
        <v>168</v>
      </c>
      <c r="H149" s="173">
        <v>88</v>
      </c>
      <c r="I149" s="173">
        <v>80</v>
      </c>
    </row>
    <row r="150" spans="1:9" s="174" customFormat="1" ht="12" customHeight="1" x14ac:dyDescent="0.2">
      <c r="A150" s="265" t="s">
        <v>171</v>
      </c>
      <c r="B150" s="265"/>
      <c r="C150" s="173">
        <v>500</v>
      </c>
      <c r="D150" s="173">
        <v>470</v>
      </c>
      <c r="E150" s="173">
        <v>239</v>
      </c>
      <c r="F150" s="173">
        <v>231</v>
      </c>
      <c r="G150" s="173">
        <v>30</v>
      </c>
      <c r="H150" s="173">
        <v>20</v>
      </c>
      <c r="I150" s="173">
        <v>10</v>
      </c>
    </row>
    <row r="151" spans="1:9" s="174" customFormat="1" ht="12" customHeight="1" x14ac:dyDescent="0.2">
      <c r="A151" s="265" t="s">
        <v>172</v>
      </c>
      <c r="B151" s="265"/>
      <c r="C151" s="173">
        <v>42</v>
      </c>
      <c r="D151" s="173">
        <v>38</v>
      </c>
      <c r="E151" s="173">
        <v>20</v>
      </c>
      <c r="F151" s="173">
        <v>18</v>
      </c>
      <c r="G151" s="173">
        <v>4</v>
      </c>
      <c r="H151" s="173">
        <v>2</v>
      </c>
      <c r="I151" s="173">
        <v>2</v>
      </c>
    </row>
    <row r="152" spans="1:9" s="174" customFormat="1" ht="12" customHeight="1" x14ac:dyDescent="0.2">
      <c r="A152" s="266" t="s">
        <v>173</v>
      </c>
      <c r="B152" s="266"/>
      <c r="C152" s="179">
        <v>2611</v>
      </c>
      <c r="D152" s="179">
        <v>2348</v>
      </c>
      <c r="E152" s="179">
        <v>1144</v>
      </c>
      <c r="F152" s="179">
        <v>1204</v>
      </c>
      <c r="G152" s="179">
        <v>263</v>
      </c>
      <c r="H152" s="179">
        <v>139</v>
      </c>
      <c r="I152" s="179">
        <v>124</v>
      </c>
    </row>
    <row r="153" spans="1:9" s="174" customFormat="1" ht="12" customHeight="1" x14ac:dyDescent="0.2">
      <c r="A153" s="177"/>
      <c r="B153" s="177"/>
      <c r="C153" s="177"/>
      <c r="D153" s="177"/>
      <c r="E153" s="177"/>
      <c r="F153" s="177"/>
      <c r="G153" s="177"/>
      <c r="H153" s="177"/>
      <c r="I153" s="177"/>
    </row>
    <row r="154" spans="1:9" s="174" customFormat="1" ht="12" customHeight="1" x14ac:dyDescent="0.2">
      <c r="A154" s="264" t="s">
        <v>174</v>
      </c>
      <c r="B154" s="264"/>
      <c r="C154" s="171">
        <v>55906</v>
      </c>
      <c r="D154" s="171">
        <v>41281</v>
      </c>
      <c r="E154" s="171">
        <v>19646</v>
      </c>
      <c r="F154" s="171">
        <v>21635</v>
      </c>
      <c r="G154" s="171">
        <v>14625</v>
      </c>
      <c r="H154" s="171">
        <v>7661</v>
      </c>
      <c r="I154" s="171">
        <v>6964</v>
      </c>
    </row>
    <row r="155" spans="1:9" s="174" customFormat="1" ht="12" customHeight="1" x14ac:dyDescent="0.2">
      <c r="A155" s="265" t="s">
        <v>175</v>
      </c>
      <c r="B155" s="265"/>
      <c r="C155" s="173">
        <v>5024</v>
      </c>
      <c r="D155" s="173">
        <v>3663</v>
      </c>
      <c r="E155" s="173">
        <v>1734</v>
      </c>
      <c r="F155" s="173">
        <v>1929</v>
      </c>
      <c r="G155" s="173">
        <v>1361</v>
      </c>
      <c r="H155" s="173">
        <v>739</v>
      </c>
      <c r="I155" s="173">
        <v>622</v>
      </c>
    </row>
    <row r="156" spans="1:9" s="174" customFormat="1" ht="12" customHeight="1" x14ac:dyDescent="0.2">
      <c r="A156" s="265" t="s">
        <v>176</v>
      </c>
      <c r="B156" s="265"/>
      <c r="C156" s="173">
        <v>43360</v>
      </c>
      <c r="D156" s="173">
        <v>32326</v>
      </c>
      <c r="E156" s="173">
        <v>15264</v>
      </c>
      <c r="F156" s="173">
        <v>17062</v>
      </c>
      <c r="G156" s="173">
        <v>11034</v>
      </c>
      <c r="H156" s="173">
        <v>5704</v>
      </c>
      <c r="I156" s="173">
        <v>5330</v>
      </c>
    </row>
    <row r="157" spans="1:9" s="174" customFormat="1" ht="12" customHeight="1" x14ac:dyDescent="0.2">
      <c r="A157" s="265" t="s">
        <v>177</v>
      </c>
      <c r="B157" s="265"/>
      <c r="C157" s="173">
        <v>2998</v>
      </c>
      <c r="D157" s="173">
        <v>1762</v>
      </c>
      <c r="E157" s="173">
        <v>902</v>
      </c>
      <c r="F157" s="173">
        <v>860</v>
      </c>
      <c r="G157" s="173">
        <v>1236</v>
      </c>
      <c r="H157" s="173">
        <v>671</v>
      </c>
      <c r="I157" s="173">
        <v>565</v>
      </c>
    </row>
    <row r="158" spans="1:9" s="174" customFormat="1" ht="12" customHeight="1" x14ac:dyDescent="0.2">
      <c r="A158" s="265" t="s">
        <v>183</v>
      </c>
      <c r="B158" s="265"/>
      <c r="C158" s="173">
        <v>395</v>
      </c>
      <c r="D158" s="173">
        <v>356</v>
      </c>
      <c r="E158" s="173">
        <v>188</v>
      </c>
      <c r="F158" s="173">
        <v>168</v>
      </c>
      <c r="G158" s="173">
        <v>39</v>
      </c>
      <c r="H158" s="173">
        <v>16</v>
      </c>
      <c r="I158" s="173">
        <v>23</v>
      </c>
    </row>
    <row r="159" spans="1:9" s="174" customFormat="1" ht="12" customHeight="1" x14ac:dyDescent="0.2">
      <c r="A159" s="265" t="s">
        <v>184</v>
      </c>
      <c r="B159" s="265"/>
      <c r="C159" s="173">
        <v>1587</v>
      </c>
      <c r="D159" s="173">
        <v>1280</v>
      </c>
      <c r="E159" s="173">
        <v>626</v>
      </c>
      <c r="F159" s="173">
        <v>654</v>
      </c>
      <c r="G159" s="173">
        <v>307</v>
      </c>
      <c r="H159" s="173">
        <v>175</v>
      </c>
      <c r="I159" s="173">
        <v>132</v>
      </c>
    </row>
    <row r="160" spans="1:9" s="174" customFormat="1" ht="12" customHeight="1" x14ac:dyDescent="0.2">
      <c r="A160" s="269" t="s">
        <v>190</v>
      </c>
      <c r="B160" s="269"/>
      <c r="C160" s="179">
        <v>2542</v>
      </c>
      <c r="D160" s="179">
        <v>1894</v>
      </c>
      <c r="E160" s="179">
        <v>932</v>
      </c>
      <c r="F160" s="179">
        <v>962</v>
      </c>
      <c r="G160" s="179">
        <v>648</v>
      </c>
      <c r="H160" s="179">
        <v>356</v>
      </c>
      <c r="I160" s="179">
        <v>292</v>
      </c>
    </row>
    <row r="161" spans="1:9" s="174" customFormat="1" ht="12" customHeight="1" x14ac:dyDescent="0.2">
      <c r="A161" s="177"/>
      <c r="B161" s="177"/>
      <c r="C161" s="177"/>
      <c r="D161" s="177"/>
      <c r="E161" s="177"/>
      <c r="F161" s="177"/>
      <c r="G161" s="177"/>
      <c r="H161" s="177"/>
      <c r="I161" s="177"/>
    </row>
    <row r="162" spans="1:9" s="174" customFormat="1" ht="12" customHeight="1" x14ac:dyDescent="0.2">
      <c r="A162" s="264" t="s">
        <v>193</v>
      </c>
      <c r="B162" s="264"/>
      <c r="C162" s="171">
        <v>10346</v>
      </c>
      <c r="D162" s="171">
        <v>7016</v>
      </c>
      <c r="E162" s="171">
        <v>3466</v>
      </c>
      <c r="F162" s="171">
        <v>3550</v>
      </c>
      <c r="G162" s="171">
        <v>3330</v>
      </c>
      <c r="H162" s="171">
        <v>1803</v>
      </c>
      <c r="I162" s="171">
        <v>1527</v>
      </c>
    </row>
    <row r="163" spans="1:9" s="174" customFormat="1" ht="12" customHeight="1" x14ac:dyDescent="0.2">
      <c r="A163" s="265" t="s">
        <v>194</v>
      </c>
      <c r="B163" s="265"/>
      <c r="C163" s="173">
        <v>6094</v>
      </c>
      <c r="D163" s="173">
        <v>4032</v>
      </c>
      <c r="E163" s="173">
        <v>2039</v>
      </c>
      <c r="F163" s="173">
        <v>1993</v>
      </c>
      <c r="G163" s="173">
        <v>2062</v>
      </c>
      <c r="H163" s="173">
        <v>1088</v>
      </c>
      <c r="I163" s="173">
        <v>974</v>
      </c>
    </row>
    <row r="164" spans="1:9" s="174" customFormat="1" ht="12" customHeight="1" x14ac:dyDescent="0.2">
      <c r="A164" s="269" t="s">
        <v>374</v>
      </c>
      <c r="B164" s="269"/>
      <c r="C164" s="179">
        <v>4252</v>
      </c>
      <c r="D164" s="179">
        <v>2984</v>
      </c>
      <c r="E164" s="179">
        <v>1427</v>
      </c>
      <c r="F164" s="179">
        <v>1557</v>
      </c>
      <c r="G164" s="179">
        <v>1268</v>
      </c>
      <c r="H164" s="179">
        <v>715</v>
      </c>
      <c r="I164" s="179">
        <v>553</v>
      </c>
    </row>
    <row r="165" spans="1:9" s="174" customFormat="1" ht="12" customHeight="1" x14ac:dyDescent="0.2">
      <c r="A165" s="177"/>
      <c r="B165" s="177"/>
      <c r="C165" s="177"/>
      <c r="D165" s="177"/>
      <c r="E165" s="177"/>
      <c r="F165" s="177"/>
      <c r="G165" s="177"/>
      <c r="H165" s="177"/>
      <c r="I165" s="177"/>
    </row>
    <row r="166" spans="1:9" s="174" customFormat="1" ht="12" customHeight="1" x14ac:dyDescent="0.2">
      <c r="A166" s="264" t="s">
        <v>200</v>
      </c>
      <c r="B166" s="264"/>
      <c r="C166" s="171">
        <v>5656</v>
      </c>
      <c r="D166" s="171">
        <v>5109</v>
      </c>
      <c r="E166" s="171">
        <v>2532</v>
      </c>
      <c r="F166" s="171">
        <v>2577</v>
      </c>
      <c r="G166" s="171">
        <v>547</v>
      </c>
      <c r="H166" s="171">
        <v>309</v>
      </c>
      <c r="I166" s="171">
        <v>238</v>
      </c>
    </row>
    <row r="167" spans="1:9" s="174" customFormat="1" ht="12" customHeight="1" x14ac:dyDescent="0.2">
      <c r="A167" s="265" t="s">
        <v>201</v>
      </c>
      <c r="B167" s="265"/>
      <c r="C167" s="173">
        <v>1807</v>
      </c>
      <c r="D167" s="173">
        <v>1581</v>
      </c>
      <c r="E167" s="173">
        <v>770</v>
      </c>
      <c r="F167" s="173">
        <v>811</v>
      </c>
      <c r="G167" s="173">
        <v>226</v>
      </c>
      <c r="H167" s="173">
        <v>135</v>
      </c>
      <c r="I167" s="173">
        <v>91</v>
      </c>
    </row>
    <row r="168" spans="1:9" s="174" customFormat="1" ht="12" customHeight="1" x14ac:dyDescent="0.2">
      <c r="A168" s="265" t="s">
        <v>202</v>
      </c>
      <c r="B168" s="265"/>
      <c r="C168" s="173">
        <v>1770</v>
      </c>
      <c r="D168" s="173">
        <v>1638</v>
      </c>
      <c r="E168" s="173">
        <v>810</v>
      </c>
      <c r="F168" s="173">
        <v>828</v>
      </c>
      <c r="G168" s="173">
        <v>132</v>
      </c>
      <c r="H168" s="173">
        <v>75</v>
      </c>
      <c r="I168" s="173">
        <v>57</v>
      </c>
    </row>
    <row r="169" spans="1:9" s="174" customFormat="1" ht="12" customHeight="1" x14ac:dyDescent="0.2">
      <c r="A169" s="269" t="s">
        <v>348</v>
      </c>
      <c r="B169" s="269"/>
      <c r="C169" s="185">
        <v>2079</v>
      </c>
      <c r="D169" s="185">
        <v>1890</v>
      </c>
      <c r="E169" s="185">
        <v>952</v>
      </c>
      <c r="F169" s="185">
        <v>938</v>
      </c>
      <c r="G169" s="185">
        <v>189</v>
      </c>
      <c r="H169" s="185">
        <v>99</v>
      </c>
      <c r="I169" s="185">
        <v>90</v>
      </c>
    </row>
    <row r="170" spans="1:9" s="174" customFormat="1" ht="12" customHeight="1" x14ac:dyDescent="0.2">
      <c r="A170" s="177"/>
      <c r="B170" s="177"/>
      <c r="C170" s="177"/>
      <c r="D170" s="177"/>
      <c r="E170" s="177"/>
      <c r="F170" s="177"/>
      <c r="G170" s="177"/>
      <c r="H170" s="177"/>
      <c r="I170" s="177"/>
    </row>
    <row r="171" spans="1:9" s="174" customFormat="1" ht="12" customHeight="1" x14ac:dyDescent="0.2">
      <c r="A171" s="264" t="s">
        <v>206</v>
      </c>
      <c r="B171" s="264"/>
      <c r="C171" s="171">
        <v>8827</v>
      </c>
      <c r="D171" s="171">
        <v>6587</v>
      </c>
      <c r="E171" s="171">
        <v>3254</v>
      </c>
      <c r="F171" s="171">
        <v>3333</v>
      </c>
      <c r="G171" s="171">
        <v>2240</v>
      </c>
      <c r="H171" s="171">
        <v>1241</v>
      </c>
      <c r="I171" s="171">
        <v>999</v>
      </c>
    </row>
    <row r="172" spans="1:9" s="174" customFormat="1" ht="12" customHeight="1" x14ac:dyDescent="0.2">
      <c r="A172" s="265" t="s">
        <v>207</v>
      </c>
      <c r="B172" s="265"/>
      <c r="C172" s="173">
        <v>1476</v>
      </c>
      <c r="D172" s="173">
        <v>1119</v>
      </c>
      <c r="E172" s="173">
        <v>552</v>
      </c>
      <c r="F172" s="173">
        <v>567</v>
      </c>
      <c r="G172" s="173">
        <v>357</v>
      </c>
      <c r="H172" s="173">
        <v>202</v>
      </c>
      <c r="I172" s="173">
        <v>155</v>
      </c>
    </row>
    <row r="173" spans="1:9" s="174" customFormat="1" ht="12" customHeight="1" x14ac:dyDescent="0.2">
      <c r="A173" s="265" t="s">
        <v>209</v>
      </c>
      <c r="B173" s="265"/>
      <c r="C173" s="173">
        <v>102</v>
      </c>
      <c r="D173" s="173">
        <v>94</v>
      </c>
      <c r="E173" s="173">
        <v>49</v>
      </c>
      <c r="F173" s="173">
        <v>45</v>
      </c>
      <c r="G173" s="173">
        <v>8</v>
      </c>
      <c r="H173" s="173">
        <v>7</v>
      </c>
      <c r="I173" s="173">
        <v>1</v>
      </c>
    </row>
    <row r="174" spans="1:9" s="174" customFormat="1" ht="12" customHeight="1" x14ac:dyDescent="0.2">
      <c r="A174" s="265" t="s">
        <v>210</v>
      </c>
      <c r="B174" s="265"/>
      <c r="C174" s="173">
        <v>937</v>
      </c>
      <c r="D174" s="173">
        <v>515</v>
      </c>
      <c r="E174" s="173">
        <v>256</v>
      </c>
      <c r="F174" s="173">
        <v>259</v>
      </c>
      <c r="G174" s="173">
        <v>422</v>
      </c>
      <c r="H174" s="173">
        <v>237</v>
      </c>
      <c r="I174" s="173">
        <v>185</v>
      </c>
    </row>
    <row r="175" spans="1:9" s="174" customFormat="1" ht="12" customHeight="1" x14ac:dyDescent="0.2">
      <c r="A175" s="265" t="s">
        <v>215</v>
      </c>
      <c r="B175" s="265"/>
      <c r="C175" s="173">
        <v>174</v>
      </c>
      <c r="D175" s="173">
        <v>158</v>
      </c>
      <c r="E175" s="173">
        <v>74</v>
      </c>
      <c r="F175" s="173">
        <v>84</v>
      </c>
      <c r="G175" s="173">
        <v>16</v>
      </c>
      <c r="H175" s="173">
        <v>10</v>
      </c>
      <c r="I175" s="173">
        <v>6</v>
      </c>
    </row>
    <row r="176" spans="1:9" s="174" customFormat="1" ht="12" customHeight="1" x14ac:dyDescent="0.2">
      <c r="A176" s="265" t="s">
        <v>216</v>
      </c>
      <c r="B176" s="265"/>
      <c r="C176" s="173">
        <v>2823</v>
      </c>
      <c r="D176" s="173">
        <v>2248</v>
      </c>
      <c r="E176" s="173">
        <v>1125</v>
      </c>
      <c r="F176" s="173">
        <v>1123</v>
      </c>
      <c r="G176" s="173">
        <v>575</v>
      </c>
      <c r="H176" s="173">
        <v>285</v>
      </c>
      <c r="I176" s="173">
        <v>290</v>
      </c>
    </row>
    <row r="177" spans="1:9" s="174" customFormat="1" ht="12" customHeight="1" x14ac:dyDescent="0.2">
      <c r="A177" s="265" t="s">
        <v>217</v>
      </c>
      <c r="B177" s="265"/>
      <c r="C177" s="173">
        <v>806</v>
      </c>
      <c r="D177" s="173">
        <v>596</v>
      </c>
      <c r="E177" s="173">
        <v>289</v>
      </c>
      <c r="F177" s="173">
        <v>307</v>
      </c>
      <c r="G177" s="173">
        <v>210</v>
      </c>
      <c r="H177" s="173">
        <v>129</v>
      </c>
      <c r="I177" s="173">
        <v>81</v>
      </c>
    </row>
    <row r="178" spans="1:9" s="174" customFormat="1" ht="12" customHeight="1" x14ac:dyDescent="0.2">
      <c r="A178" s="265" t="s">
        <v>220</v>
      </c>
      <c r="B178" s="265"/>
      <c r="C178" s="173">
        <v>326</v>
      </c>
      <c r="D178" s="173">
        <v>278</v>
      </c>
      <c r="E178" s="173">
        <v>131</v>
      </c>
      <c r="F178" s="173">
        <v>147</v>
      </c>
      <c r="G178" s="173">
        <v>48</v>
      </c>
      <c r="H178" s="173">
        <v>28</v>
      </c>
      <c r="I178" s="173">
        <v>20</v>
      </c>
    </row>
    <row r="179" spans="1:9" s="174" customFormat="1" ht="12" customHeight="1" x14ac:dyDescent="0.2">
      <c r="A179" s="265" t="s">
        <v>221</v>
      </c>
      <c r="B179" s="265"/>
      <c r="C179" s="173">
        <v>800</v>
      </c>
      <c r="D179" s="173">
        <v>518</v>
      </c>
      <c r="E179" s="173">
        <v>250</v>
      </c>
      <c r="F179" s="173">
        <v>268</v>
      </c>
      <c r="G179" s="173">
        <v>282</v>
      </c>
      <c r="H179" s="173">
        <v>157</v>
      </c>
      <c r="I179" s="173">
        <v>125</v>
      </c>
    </row>
    <row r="180" spans="1:9" s="174" customFormat="1" ht="12" customHeight="1" x14ac:dyDescent="0.2">
      <c r="A180" s="265" t="s">
        <v>222</v>
      </c>
      <c r="B180" s="265"/>
      <c r="C180" s="173">
        <v>388</v>
      </c>
      <c r="D180" s="173">
        <v>312</v>
      </c>
      <c r="E180" s="173">
        <v>152</v>
      </c>
      <c r="F180" s="173">
        <v>160</v>
      </c>
      <c r="G180" s="173">
        <v>76</v>
      </c>
      <c r="H180" s="173">
        <v>44</v>
      </c>
      <c r="I180" s="173">
        <v>32</v>
      </c>
    </row>
    <row r="181" spans="1:9" s="174" customFormat="1" ht="12" customHeight="1" x14ac:dyDescent="0.2">
      <c r="A181" s="269" t="s">
        <v>223</v>
      </c>
      <c r="B181" s="269"/>
      <c r="C181" s="179">
        <v>995</v>
      </c>
      <c r="D181" s="179">
        <v>749</v>
      </c>
      <c r="E181" s="179">
        <v>376</v>
      </c>
      <c r="F181" s="179">
        <v>373</v>
      </c>
      <c r="G181" s="179">
        <v>246</v>
      </c>
      <c r="H181" s="179">
        <v>142</v>
      </c>
      <c r="I181" s="179">
        <v>104</v>
      </c>
    </row>
    <row r="182" spans="1:9" s="174" customFormat="1" ht="12" customHeight="1" x14ac:dyDescent="0.2">
      <c r="A182" s="177"/>
      <c r="B182" s="177"/>
      <c r="C182" s="177"/>
      <c r="D182" s="177"/>
      <c r="E182" s="177"/>
      <c r="F182" s="177"/>
      <c r="G182" s="177"/>
      <c r="H182" s="177"/>
      <c r="I182" s="177"/>
    </row>
    <row r="183" spans="1:9" s="174" customFormat="1" ht="12" customHeight="1" x14ac:dyDescent="0.2">
      <c r="A183" s="264" t="s">
        <v>225</v>
      </c>
      <c r="B183" s="264"/>
      <c r="C183" s="171">
        <v>350986</v>
      </c>
      <c r="D183" s="171">
        <v>254109</v>
      </c>
      <c r="E183" s="171">
        <v>120317</v>
      </c>
      <c r="F183" s="171">
        <v>133792</v>
      </c>
      <c r="G183" s="171">
        <v>96877</v>
      </c>
      <c r="H183" s="171">
        <v>50513</v>
      </c>
      <c r="I183" s="171">
        <v>46364</v>
      </c>
    </row>
    <row r="184" spans="1:9" s="174" customFormat="1" ht="12" customHeight="1" x14ac:dyDescent="0.2">
      <c r="A184" s="265" t="s">
        <v>226</v>
      </c>
      <c r="B184" s="265"/>
      <c r="C184" s="173">
        <v>49969</v>
      </c>
      <c r="D184" s="173">
        <v>37618</v>
      </c>
      <c r="E184" s="173">
        <v>17850</v>
      </c>
      <c r="F184" s="173">
        <v>19768</v>
      </c>
      <c r="G184" s="173">
        <v>12351</v>
      </c>
      <c r="H184" s="173">
        <v>6497</v>
      </c>
      <c r="I184" s="173">
        <v>5854</v>
      </c>
    </row>
    <row r="185" spans="1:9" s="174" customFormat="1" ht="12" customHeight="1" x14ac:dyDescent="0.2">
      <c r="A185" s="265" t="s">
        <v>227</v>
      </c>
      <c r="B185" s="265"/>
      <c r="C185" s="173">
        <v>150556</v>
      </c>
      <c r="D185" s="173">
        <v>103104</v>
      </c>
      <c r="E185" s="173">
        <v>48494</v>
      </c>
      <c r="F185" s="173">
        <v>54610</v>
      </c>
      <c r="G185" s="173">
        <v>47452</v>
      </c>
      <c r="H185" s="173">
        <v>24535</v>
      </c>
      <c r="I185" s="173">
        <v>22917</v>
      </c>
    </row>
    <row r="186" spans="1:9" s="174" customFormat="1" ht="12" customHeight="1" x14ac:dyDescent="0.2">
      <c r="A186" s="265" t="s">
        <v>228</v>
      </c>
      <c r="B186" s="265"/>
      <c r="C186" s="173">
        <v>63774</v>
      </c>
      <c r="D186" s="173">
        <v>48065</v>
      </c>
      <c r="E186" s="173">
        <v>22453</v>
      </c>
      <c r="F186" s="173">
        <v>25612</v>
      </c>
      <c r="G186" s="173">
        <v>15709</v>
      </c>
      <c r="H186" s="173">
        <v>8132</v>
      </c>
      <c r="I186" s="173">
        <v>7577</v>
      </c>
    </row>
    <row r="187" spans="1:9" s="174" customFormat="1" ht="12" customHeight="1" x14ac:dyDescent="0.2">
      <c r="A187" s="265" t="s">
        <v>229</v>
      </c>
      <c r="B187" s="265"/>
      <c r="C187" s="173">
        <v>5952</v>
      </c>
      <c r="D187" s="173">
        <v>5329</v>
      </c>
      <c r="E187" s="173">
        <v>2622</v>
      </c>
      <c r="F187" s="173">
        <v>2707</v>
      </c>
      <c r="G187" s="173">
        <v>623</v>
      </c>
      <c r="H187" s="173">
        <v>335</v>
      </c>
      <c r="I187" s="173">
        <v>288</v>
      </c>
    </row>
    <row r="188" spans="1:9" s="174" customFormat="1" ht="12" customHeight="1" x14ac:dyDescent="0.2">
      <c r="A188" s="265" t="s">
        <v>230</v>
      </c>
      <c r="B188" s="265"/>
      <c r="C188" s="173">
        <v>55906</v>
      </c>
      <c r="D188" s="173">
        <v>41281</v>
      </c>
      <c r="E188" s="173">
        <v>19646</v>
      </c>
      <c r="F188" s="173">
        <v>21635</v>
      </c>
      <c r="G188" s="173">
        <v>14625</v>
      </c>
      <c r="H188" s="173">
        <v>7661</v>
      </c>
      <c r="I188" s="173">
        <v>6964</v>
      </c>
    </row>
    <row r="189" spans="1:9" s="174" customFormat="1" ht="12" customHeight="1" x14ac:dyDescent="0.2">
      <c r="A189" s="265" t="s">
        <v>231</v>
      </c>
      <c r="B189" s="265"/>
      <c r="C189" s="173">
        <v>10346</v>
      </c>
      <c r="D189" s="173">
        <v>7016</v>
      </c>
      <c r="E189" s="173">
        <v>3466</v>
      </c>
      <c r="F189" s="173">
        <v>3550</v>
      </c>
      <c r="G189" s="173">
        <v>3330</v>
      </c>
      <c r="H189" s="173">
        <v>1803</v>
      </c>
      <c r="I189" s="173">
        <v>1527</v>
      </c>
    </row>
    <row r="190" spans="1:9" s="174" customFormat="1" ht="12" customHeight="1" x14ac:dyDescent="0.2">
      <c r="A190" s="265" t="s">
        <v>232</v>
      </c>
      <c r="B190" s="265"/>
      <c r="C190" s="173">
        <v>5656</v>
      </c>
      <c r="D190" s="173">
        <v>5109</v>
      </c>
      <c r="E190" s="173">
        <v>2532</v>
      </c>
      <c r="F190" s="173">
        <v>2577</v>
      </c>
      <c r="G190" s="173">
        <v>547</v>
      </c>
      <c r="H190" s="173">
        <v>309</v>
      </c>
      <c r="I190" s="173">
        <v>238</v>
      </c>
    </row>
    <row r="191" spans="1:9" s="174" customFormat="1" ht="12" customHeight="1" x14ac:dyDescent="0.2">
      <c r="A191" s="266" t="s">
        <v>233</v>
      </c>
      <c r="B191" s="266"/>
      <c r="C191" s="179">
        <v>8827</v>
      </c>
      <c r="D191" s="179">
        <v>6587</v>
      </c>
      <c r="E191" s="179">
        <v>3254</v>
      </c>
      <c r="F191" s="179">
        <v>3333</v>
      </c>
      <c r="G191" s="179">
        <v>2240</v>
      </c>
      <c r="H191" s="179">
        <v>1241</v>
      </c>
      <c r="I191" s="179">
        <v>999</v>
      </c>
    </row>
    <row r="192" spans="1:9" s="174" customFormat="1" ht="12" customHeight="1" x14ac:dyDescent="0.2">
      <c r="A192" s="200"/>
      <c r="B192" s="200"/>
      <c r="C192" s="185"/>
      <c r="D192" s="185"/>
      <c r="E192" s="185"/>
      <c r="F192" s="185"/>
      <c r="G192" s="185"/>
      <c r="H192" s="185"/>
      <c r="I192" s="185"/>
    </row>
    <row r="193" spans="1:9" s="174" customFormat="1" ht="12" customHeight="1" x14ac:dyDescent="0.2">
      <c r="A193" s="264" t="s">
        <v>384</v>
      </c>
      <c r="B193" s="264"/>
      <c r="C193" s="171">
        <v>325437</v>
      </c>
      <c r="D193" s="171">
        <v>234084</v>
      </c>
      <c r="E193" s="171">
        <v>110378</v>
      </c>
      <c r="F193" s="171">
        <v>123706</v>
      </c>
      <c r="G193" s="171">
        <v>91353</v>
      </c>
      <c r="H193" s="171">
        <v>47515</v>
      </c>
      <c r="I193" s="171">
        <v>43838</v>
      </c>
    </row>
    <row r="194" spans="1:9" s="174" customFormat="1" ht="12" customHeight="1" x14ac:dyDescent="0.2">
      <c r="A194" s="265" t="s">
        <v>362</v>
      </c>
      <c r="B194" s="265"/>
      <c r="C194" s="173">
        <v>52513</v>
      </c>
      <c r="D194" s="173">
        <v>39163</v>
      </c>
      <c r="E194" s="173">
        <v>18556</v>
      </c>
      <c r="F194" s="173">
        <v>20607</v>
      </c>
      <c r="G194" s="173">
        <v>13350</v>
      </c>
      <c r="H194" s="173">
        <v>6974</v>
      </c>
      <c r="I194" s="173">
        <v>6376</v>
      </c>
    </row>
    <row r="195" spans="1:9" s="174" customFormat="1" ht="12" customHeight="1" x14ac:dyDescent="0.2">
      <c r="A195" s="265" t="s">
        <v>363</v>
      </c>
      <c r="B195" s="265"/>
      <c r="C195" s="176">
        <v>50420</v>
      </c>
      <c r="D195" s="176">
        <v>37968</v>
      </c>
      <c r="E195" s="176">
        <v>18019</v>
      </c>
      <c r="F195" s="176">
        <v>19949</v>
      </c>
      <c r="G195" s="176">
        <v>12452</v>
      </c>
      <c r="H195" s="176">
        <v>6558</v>
      </c>
      <c r="I195" s="176">
        <v>5894</v>
      </c>
    </row>
    <row r="196" spans="1:9" s="174" customFormat="1" ht="12" customHeight="1" x14ac:dyDescent="0.2">
      <c r="A196" s="265" t="s">
        <v>364</v>
      </c>
      <c r="B196" s="265"/>
      <c r="C196" s="173">
        <v>55566</v>
      </c>
      <c r="D196" s="173">
        <v>41737</v>
      </c>
      <c r="E196" s="173">
        <v>19399</v>
      </c>
      <c r="F196" s="173">
        <v>22338</v>
      </c>
      <c r="G196" s="173">
        <v>13829</v>
      </c>
      <c r="H196" s="173">
        <v>7106</v>
      </c>
      <c r="I196" s="173">
        <v>6723</v>
      </c>
    </row>
    <row r="197" spans="1:9" s="174" customFormat="1" ht="12" customHeight="1" x14ac:dyDescent="0.2">
      <c r="A197" s="265" t="s">
        <v>365</v>
      </c>
      <c r="B197" s="265"/>
      <c r="C197" s="173">
        <v>150105</v>
      </c>
      <c r="D197" s="173">
        <v>102754</v>
      </c>
      <c r="E197" s="173">
        <v>48325</v>
      </c>
      <c r="F197" s="173">
        <v>54429</v>
      </c>
      <c r="G197" s="173">
        <v>47351</v>
      </c>
      <c r="H197" s="173">
        <v>24474</v>
      </c>
      <c r="I197" s="173">
        <v>22877</v>
      </c>
    </row>
    <row r="198" spans="1:9" s="174" customFormat="1" ht="12" customHeight="1" x14ac:dyDescent="0.2">
      <c r="A198" s="202" t="s">
        <v>360</v>
      </c>
      <c r="B198" s="202"/>
      <c r="C198" s="179">
        <v>16833</v>
      </c>
      <c r="D198" s="179">
        <v>12462</v>
      </c>
      <c r="E198" s="179">
        <v>6079</v>
      </c>
      <c r="F198" s="179">
        <v>6383</v>
      </c>
      <c r="G198" s="179">
        <v>4371</v>
      </c>
      <c r="H198" s="179">
        <v>2403</v>
      </c>
      <c r="I198" s="179">
        <v>1968</v>
      </c>
    </row>
    <row r="199" spans="1:9" s="174" customFormat="1" ht="12" customHeight="1" x14ac:dyDescent="0.2">
      <c r="A199" s="201"/>
      <c r="B199" s="201"/>
      <c r="C199" s="184"/>
      <c r="D199" s="184"/>
      <c r="E199" s="184"/>
      <c r="F199" s="184"/>
      <c r="G199" s="184"/>
      <c r="H199" s="184"/>
      <c r="I199" s="184"/>
    </row>
    <row r="200" spans="1:9" s="174" customFormat="1" ht="12" customHeight="1" x14ac:dyDescent="0.2">
      <c r="A200" s="188" t="s">
        <v>385</v>
      </c>
      <c r="B200" s="188"/>
      <c r="C200" s="189">
        <v>25549</v>
      </c>
      <c r="D200" s="189">
        <v>20025</v>
      </c>
      <c r="E200" s="189">
        <v>9939</v>
      </c>
      <c r="F200" s="189">
        <v>10086</v>
      </c>
      <c r="G200" s="189">
        <v>5524</v>
      </c>
      <c r="H200" s="189">
        <v>2998</v>
      </c>
      <c r="I200" s="189">
        <v>2526</v>
      </c>
    </row>
    <row r="201" spans="1:9" s="190" customFormat="1" ht="12" customHeight="1" x14ac:dyDescent="0.15"/>
    <row r="202" spans="1:9" s="191" customFormat="1" ht="12" customHeight="1" x14ac:dyDescent="0.2">
      <c r="A202" s="241" t="s">
        <v>386</v>
      </c>
      <c r="B202" s="241"/>
      <c r="C202" s="241"/>
      <c r="D202" s="241"/>
      <c r="E202" s="241"/>
      <c r="F202" s="241"/>
      <c r="G202" s="241"/>
      <c r="H202" s="241"/>
      <c r="I202" s="241"/>
    </row>
    <row r="203" spans="1:9" s="193" customFormat="1" ht="11.25" x14ac:dyDescent="0.2">
      <c r="A203" s="271" t="s">
        <v>387</v>
      </c>
      <c r="B203" s="271"/>
      <c r="C203" s="271"/>
      <c r="D203" s="271"/>
      <c r="E203" s="271"/>
      <c r="F203" s="271"/>
      <c r="G203" s="271"/>
      <c r="H203" s="271"/>
      <c r="I203" s="271"/>
    </row>
    <row r="204" spans="1:9" s="193" customFormat="1" ht="11.25" x14ac:dyDescent="0.2">
      <c r="A204" s="271" t="s">
        <v>388</v>
      </c>
      <c r="B204" s="271"/>
      <c r="C204" s="271"/>
      <c r="D204" s="271"/>
      <c r="E204" s="271"/>
      <c r="F204" s="271"/>
      <c r="G204" s="271"/>
      <c r="H204" s="271"/>
      <c r="I204" s="271"/>
    </row>
    <row r="205" spans="1:9" s="191" customFormat="1" ht="12" customHeight="1" x14ac:dyDescent="0.2">
      <c r="A205" s="237" t="s">
        <v>389</v>
      </c>
      <c r="B205" s="234"/>
      <c r="C205" s="234"/>
      <c r="D205" s="234"/>
      <c r="E205" s="234"/>
      <c r="F205" s="234"/>
      <c r="G205" s="234"/>
      <c r="H205" s="234"/>
      <c r="I205" s="234"/>
    </row>
    <row r="206" spans="1:9" s="192" customFormat="1" ht="12" customHeight="1" x14ac:dyDescent="0.2">
      <c r="A206" s="233"/>
      <c r="B206" s="234"/>
      <c r="C206" s="234"/>
      <c r="D206" s="234"/>
      <c r="E206" s="234"/>
      <c r="F206" s="234"/>
      <c r="G206" s="234"/>
      <c r="H206" s="234"/>
      <c r="I206" s="234"/>
    </row>
    <row r="207" spans="1:9" s="193" customFormat="1" ht="12" customHeight="1" x14ac:dyDescent="0.2">
      <c r="A207" s="235" t="s">
        <v>341</v>
      </c>
      <c r="B207" s="234"/>
      <c r="C207" s="234"/>
      <c r="D207" s="234"/>
      <c r="E207" s="234"/>
      <c r="F207" s="234"/>
      <c r="G207" s="234"/>
      <c r="H207" s="234"/>
      <c r="I207" s="234"/>
    </row>
    <row r="208" spans="1:9" s="192" customFormat="1" ht="12" customHeight="1" x14ac:dyDescent="0.2">
      <c r="A208" s="236"/>
      <c r="B208" s="234"/>
      <c r="C208" s="234"/>
      <c r="D208" s="234"/>
      <c r="E208" s="234"/>
      <c r="F208" s="234"/>
      <c r="G208" s="234"/>
      <c r="H208" s="234"/>
      <c r="I208" s="234"/>
    </row>
    <row r="209" spans="1:9" s="194" customFormat="1" ht="12" customHeight="1" x14ac:dyDescent="0.2">
      <c r="A209" s="237" t="s">
        <v>391</v>
      </c>
      <c r="B209" s="238"/>
      <c r="C209" s="238"/>
      <c r="D209" s="238"/>
      <c r="E209" s="238"/>
      <c r="F209" s="238"/>
      <c r="G209" s="238"/>
      <c r="H209" s="238"/>
      <c r="I209" s="238"/>
    </row>
    <row r="210" spans="1:9" s="194" customFormat="1" ht="12" customHeight="1" x14ac:dyDescent="0.2">
      <c r="A210" s="239" t="s">
        <v>336</v>
      </c>
      <c r="B210" s="234"/>
      <c r="C210" s="234"/>
      <c r="D210" s="234"/>
      <c r="E210" s="234"/>
      <c r="F210" s="234"/>
      <c r="G210" s="234"/>
      <c r="H210" s="234"/>
      <c r="I210" s="234"/>
    </row>
    <row r="211" spans="1:9" ht="12" customHeight="1" x14ac:dyDescent="0.2"/>
    <row r="212" spans="1:9" ht="12" customHeight="1" x14ac:dyDescent="0.2"/>
    <row r="213" spans="1:9" ht="12" customHeight="1" x14ac:dyDescent="0.2"/>
  </sheetData>
  <mergeCells count="175">
    <mergeCell ref="A208:I208"/>
    <mergeCell ref="A209:I209"/>
    <mergeCell ref="A210:I210"/>
    <mergeCell ref="A5:B5"/>
    <mergeCell ref="D5:F5"/>
    <mergeCell ref="G5:I5"/>
    <mergeCell ref="A6:B6"/>
    <mergeCell ref="D6:F6"/>
    <mergeCell ref="G6:I6"/>
    <mergeCell ref="A7:I7"/>
    <mergeCell ref="A202:I202"/>
    <mergeCell ref="A203:I203"/>
    <mergeCell ref="A204:I204"/>
    <mergeCell ref="A205:I205"/>
    <mergeCell ref="A206:I206"/>
    <mergeCell ref="A207:I207"/>
    <mergeCell ref="A191:B191"/>
    <mergeCell ref="A193:B193"/>
    <mergeCell ref="A194:B194"/>
    <mergeCell ref="A195:B195"/>
    <mergeCell ref="A196:B196"/>
    <mergeCell ref="A197:B197"/>
    <mergeCell ref="A185:B185"/>
    <mergeCell ref="A186:B186"/>
    <mergeCell ref="A187:B187"/>
    <mergeCell ref="A188:B188"/>
    <mergeCell ref="A189:B189"/>
    <mergeCell ref="A190:B190"/>
    <mergeCell ref="A178:B178"/>
    <mergeCell ref="A179:B179"/>
    <mergeCell ref="A180:B180"/>
    <mergeCell ref="A181:B181"/>
    <mergeCell ref="A183:B183"/>
    <mergeCell ref="A184:B184"/>
    <mergeCell ref="A172:B172"/>
    <mergeCell ref="A173:B173"/>
    <mergeCell ref="A174:B174"/>
    <mergeCell ref="A175:B175"/>
    <mergeCell ref="A176:B176"/>
    <mergeCell ref="A177:B177"/>
    <mergeCell ref="A164:B164"/>
    <mergeCell ref="A166:B166"/>
    <mergeCell ref="A167:B167"/>
    <mergeCell ref="A168:B168"/>
    <mergeCell ref="A169:B169"/>
    <mergeCell ref="A171:B171"/>
    <mergeCell ref="A157:B157"/>
    <mergeCell ref="A158:B158"/>
    <mergeCell ref="A159:B159"/>
    <mergeCell ref="A160:B160"/>
    <mergeCell ref="A162:B162"/>
    <mergeCell ref="A163:B163"/>
    <mergeCell ref="A150:B150"/>
    <mergeCell ref="A151:B151"/>
    <mergeCell ref="A152:B152"/>
    <mergeCell ref="A154:B154"/>
    <mergeCell ref="A155:B155"/>
    <mergeCell ref="A156:B156"/>
    <mergeCell ref="A144:B144"/>
    <mergeCell ref="A145:B145"/>
    <mergeCell ref="A146:B146"/>
    <mergeCell ref="A147:B147"/>
    <mergeCell ref="A148:B148"/>
    <mergeCell ref="A149:B149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7:B117"/>
    <mergeCell ref="A118:B118"/>
    <mergeCell ref="A119:B119"/>
    <mergeCell ref="A120:B120"/>
    <mergeCell ref="A121:B121"/>
    <mergeCell ref="A123:B123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43:B43"/>
    <mergeCell ref="A46:B46"/>
    <mergeCell ref="A51:B51"/>
    <mergeCell ref="A52:B52"/>
    <mergeCell ref="A53:B53"/>
    <mergeCell ref="A54:B54"/>
    <mergeCell ref="A37:B37"/>
    <mergeCell ref="A38:B38"/>
    <mergeCell ref="A39:B39"/>
    <mergeCell ref="A41:B41"/>
    <mergeCell ref="A42:B42"/>
    <mergeCell ref="A22:B22"/>
    <mergeCell ref="A23:B23"/>
    <mergeCell ref="A24:B24"/>
    <mergeCell ref="A25:B25"/>
    <mergeCell ref="A28:B28"/>
    <mergeCell ref="A31:B31"/>
    <mergeCell ref="A9:B9"/>
    <mergeCell ref="A11:B11"/>
    <mergeCell ref="A12:B12"/>
    <mergeCell ref="A16:B16"/>
    <mergeCell ref="A20:B20"/>
    <mergeCell ref="A1:I1"/>
    <mergeCell ref="A2:I2"/>
    <mergeCell ref="A3:I3"/>
    <mergeCell ref="A32:B32"/>
    <mergeCell ref="A4:I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J213"/>
  <sheetViews>
    <sheetView workbookViewId="0">
      <pane ySplit="9" topLeftCell="A10" activePane="bottomLeft" state="frozen"/>
      <selection pane="bottomLeft" activeCell="A10" sqref="A10"/>
    </sheetView>
  </sheetViews>
  <sheetFormatPr defaultColWidth="9.140625" defaultRowHeight="12" customHeight="1" x14ac:dyDescent="0.2"/>
  <cols>
    <col min="1" max="1" width="1.7109375" style="195" customWidth="1"/>
    <col min="2" max="2" width="28.140625" style="195" customWidth="1"/>
    <col min="3" max="3" width="8.42578125" style="196" customWidth="1"/>
    <col min="4" max="9" width="8.42578125" style="195" customWidth="1"/>
    <col min="10" max="16384" width="9.140625" style="195"/>
  </cols>
  <sheetData>
    <row r="1" spans="1:9" s="162" customFormat="1" ht="12.75" customHeight="1" x14ac:dyDescent="0.2">
      <c r="A1" s="253"/>
      <c r="B1" s="253"/>
      <c r="C1" s="253"/>
      <c r="D1" s="253"/>
      <c r="E1" s="253"/>
      <c r="F1" s="253"/>
      <c r="G1" s="253"/>
      <c r="H1" s="253"/>
      <c r="I1" s="253"/>
    </row>
    <row r="2" spans="1:9" s="162" customFormat="1" ht="12.75" customHeight="1" x14ac:dyDescent="0.2">
      <c r="A2" s="274" t="s">
        <v>379</v>
      </c>
      <c r="B2" s="274"/>
      <c r="C2" s="274"/>
      <c r="D2" s="274"/>
      <c r="E2" s="274"/>
      <c r="F2" s="274"/>
      <c r="G2" s="274"/>
      <c r="H2" s="274"/>
      <c r="I2" s="274"/>
    </row>
    <row r="3" spans="1:9" s="163" customFormat="1" ht="12.7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</row>
    <row r="4" spans="1:9" s="163" customFormat="1" ht="12.75" customHeight="1" x14ac:dyDescent="0.25">
      <c r="A4" s="256"/>
      <c r="B4" s="256"/>
      <c r="C4" s="256"/>
      <c r="D4" s="256"/>
      <c r="E4" s="256"/>
      <c r="F4" s="256"/>
      <c r="G4" s="256"/>
      <c r="H4" s="256"/>
      <c r="I4" s="256"/>
    </row>
    <row r="5" spans="1:9" s="159" customFormat="1" ht="12" customHeight="1" x14ac:dyDescent="0.2">
      <c r="A5" s="257"/>
      <c r="B5" s="258"/>
      <c r="C5" s="161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59" customFormat="1" ht="12" customHeight="1" x14ac:dyDescent="0.2">
      <c r="A6" s="248"/>
      <c r="B6" s="249"/>
      <c r="C6" s="160"/>
      <c r="D6" s="250"/>
      <c r="E6" s="251"/>
      <c r="F6" s="249"/>
      <c r="G6" s="250"/>
      <c r="H6" s="251"/>
      <c r="I6" s="251"/>
    </row>
    <row r="7" spans="1:9" s="159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66" customFormat="1" ht="12" customHeight="1" x14ac:dyDescent="0.2">
      <c r="A8" s="164"/>
      <c r="B8" s="164"/>
      <c r="C8" s="165"/>
      <c r="D8" s="165" t="s">
        <v>1</v>
      </c>
      <c r="E8" s="165" t="s">
        <v>4</v>
      </c>
      <c r="F8" s="165" t="s">
        <v>5</v>
      </c>
      <c r="G8" s="165" t="s">
        <v>1</v>
      </c>
      <c r="H8" s="165" t="s">
        <v>4</v>
      </c>
      <c r="I8" s="165" t="s">
        <v>5</v>
      </c>
    </row>
    <row r="9" spans="1:9" s="168" customFormat="1" ht="12" customHeight="1" x14ac:dyDescent="0.2">
      <c r="A9" s="263" t="s">
        <v>6</v>
      </c>
      <c r="B9" s="263"/>
      <c r="C9" s="167">
        <v>351491</v>
      </c>
      <c r="D9" s="167">
        <v>254633</v>
      </c>
      <c r="E9" s="167">
        <v>120422</v>
      </c>
      <c r="F9" s="167">
        <v>134211</v>
      </c>
      <c r="G9" s="167">
        <v>96858</v>
      </c>
      <c r="H9" s="167">
        <v>50719</v>
      </c>
      <c r="I9" s="167">
        <v>46139</v>
      </c>
    </row>
    <row r="10" spans="1:9" s="168" customFormat="1" ht="12" customHeight="1" x14ac:dyDescent="0.2">
      <c r="A10" s="169"/>
      <c r="B10" s="169"/>
      <c r="C10" s="170"/>
      <c r="D10" s="170"/>
      <c r="E10" s="170"/>
      <c r="F10" s="170"/>
      <c r="G10" s="170"/>
      <c r="H10" s="170"/>
      <c r="I10" s="170"/>
    </row>
    <row r="11" spans="1:9" s="172" customFormat="1" ht="12" customHeight="1" x14ac:dyDescent="0.2">
      <c r="A11" s="264" t="s">
        <v>7</v>
      </c>
      <c r="B11" s="264"/>
      <c r="C11" s="171">
        <v>24966</v>
      </c>
      <c r="D11" s="171">
        <v>18737</v>
      </c>
      <c r="E11" s="171">
        <v>9263</v>
      </c>
      <c r="F11" s="171">
        <v>9474</v>
      </c>
      <c r="G11" s="171">
        <v>6229</v>
      </c>
      <c r="H11" s="171">
        <v>3457</v>
      </c>
      <c r="I11" s="171">
        <v>2772</v>
      </c>
    </row>
    <row r="12" spans="1:9" s="174" customFormat="1" ht="12" customHeight="1" x14ac:dyDescent="0.2">
      <c r="A12" s="265" t="s">
        <v>8</v>
      </c>
      <c r="B12" s="265"/>
      <c r="C12" s="173">
        <v>9007</v>
      </c>
      <c r="D12" s="173">
        <v>6633</v>
      </c>
      <c r="E12" s="173">
        <v>3276</v>
      </c>
      <c r="F12" s="173">
        <v>3357</v>
      </c>
      <c r="G12" s="173">
        <v>2374</v>
      </c>
      <c r="H12" s="173">
        <v>1326</v>
      </c>
      <c r="I12" s="173">
        <v>1048</v>
      </c>
    </row>
    <row r="13" spans="1:9" s="174" customFormat="1" ht="12" customHeight="1" x14ac:dyDescent="0.2">
      <c r="A13" s="175"/>
      <c r="B13" s="176" t="s">
        <v>9</v>
      </c>
      <c r="C13" s="173">
        <v>3187</v>
      </c>
      <c r="D13" s="173">
        <v>2474</v>
      </c>
      <c r="E13" s="173">
        <v>1218</v>
      </c>
      <c r="F13" s="173">
        <v>1256</v>
      </c>
      <c r="G13" s="173">
        <v>713</v>
      </c>
      <c r="H13" s="173">
        <v>407</v>
      </c>
      <c r="I13" s="173">
        <v>306</v>
      </c>
    </row>
    <row r="14" spans="1:9" s="174" customFormat="1" ht="12" customHeight="1" x14ac:dyDescent="0.2">
      <c r="A14" s="175"/>
      <c r="B14" s="176" t="s">
        <v>10</v>
      </c>
      <c r="C14" s="173">
        <v>2889</v>
      </c>
      <c r="D14" s="173">
        <v>2302</v>
      </c>
      <c r="E14" s="173">
        <v>1156</v>
      </c>
      <c r="F14" s="173">
        <v>1146</v>
      </c>
      <c r="G14" s="173">
        <v>587</v>
      </c>
      <c r="H14" s="173">
        <v>298</v>
      </c>
      <c r="I14" s="173">
        <v>289</v>
      </c>
    </row>
    <row r="15" spans="1:9" s="174" customFormat="1" ht="12" customHeight="1" x14ac:dyDescent="0.2">
      <c r="A15" s="175"/>
      <c r="B15" s="177" t="s">
        <v>11</v>
      </c>
      <c r="C15" s="173">
        <v>2931</v>
      </c>
      <c r="D15" s="173">
        <v>1857</v>
      </c>
      <c r="E15" s="173">
        <v>902</v>
      </c>
      <c r="F15" s="173">
        <v>955</v>
      </c>
      <c r="G15" s="173">
        <v>1074</v>
      </c>
      <c r="H15" s="173">
        <v>621</v>
      </c>
      <c r="I15" s="173">
        <v>453</v>
      </c>
    </row>
    <row r="16" spans="1:9" s="174" customFormat="1" ht="12" customHeight="1" x14ac:dyDescent="0.2">
      <c r="A16" s="265" t="s">
        <v>12</v>
      </c>
      <c r="B16" s="265"/>
      <c r="C16" s="173">
        <v>5658</v>
      </c>
      <c r="D16" s="173">
        <v>5128</v>
      </c>
      <c r="E16" s="173">
        <v>2536</v>
      </c>
      <c r="F16" s="173">
        <v>2592</v>
      </c>
      <c r="G16" s="173">
        <v>530</v>
      </c>
      <c r="H16" s="173">
        <v>305</v>
      </c>
      <c r="I16" s="173">
        <v>225</v>
      </c>
    </row>
    <row r="17" spans="1:9" s="174" customFormat="1" ht="12" customHeight="1" x14ac:dyDescent="0.2">
      <c r="A17" s="175"/>
      <c r="B17" s="176" t="s">
        <v>13</v>
      </c>
      <c r="C17" s="173">
        <v>1770</v>
      </c>
      <c r="D17" s="173">
        <v>1643</v>
      </c>
      <c r="E17" s="173">
        <v>807</v>
      </c>
      <c r="F17" s="173">
        <v>836</v>
      </c>
      <c r="G17" s="173">
        <v>127</v>
      </c>
      <c r="H17" s="173">
        <v>75</v>
      </c>
      <c r="I17" s="173">
        <v>52</v>
      </c>
    </row>
    <row r="18" spans="1:9" s="174" customFormat="1" ht="12" customHeight="1" x14ac:dyDescent="0.2">
      <c r="A18" s="175"/>
      <c r="B18" s="176" t="s">
        <v>14</v>
      </c>
      <c r="C18" s="173">
        <v>1813</v>
      </c>
      <c r="D18" s="173">
        <v>1594</v>
      </c>
      <c r="E18" s="173">
        <v>772</v>
      </c>
      <c r="F18" s="173">
        <v>822</v>
      </c>
      <c r="G18" s="173">
        <v>219</v>
      </c>
      <c r="H18" s="173">
        <v>129</v>
      </c>
      <c r="I18" s="173">
        <v>90</v>
      </c>
    </row>
    <row r="19" spans="1:9" s="174" customFormat="1" ht="12" customHeight="1" x14ac:dyDescent="0.2">
      <c r="A19" s="178"/>
      <c r="B19" s="176" t="s">
        <v>15</v>
      </c>
      <c r="C19" s="173">
        <v>2075</v>
      </c>
      <c r="D19" s="173">
        <v>1891</v>
      </c>
      <c r="E19" s="173">
        <v>957</v>
      </c>
      <c r="F19" s="173">
        <v>934</v>
      </c>
      <c r="G19" s="173">
        <v>184</v>
      </c>
      <c r="H19" s="173">
        <v>101</v>
      </c>
      <c r="I19" s="173">
        <v>83</v>
      </c>
    </row>
    <row r="20" spans="1:9" s="174" customFormat="1" ht="12" customHeight="1" x14ac:dyDescent="0.2">
      <c r="A20" s="266" t="s">
        <v>16</v>
      </c>
      <c r="B20" s="266"/>
      <c r="C20" s="179">
        <v>10301</v>
      </c>
      <c r="D20" s="179">
        <v>6976</v>
      </c>
      <c r="E20" s="179">
        <v>3451</v>
      </c>
      <c r="F20" s="179">
        <v>3525</v>
      </c>
      <c r="G20" s="179">
        <v>3325</v>
      </c>
      <c r="H20" s="179">
        <v>1826</v>
      </c>
      <c r="I20" s="179">
        <v>1499</v>
      </c>
    </row>
    <row r="21" spans="1:9" s="174" customFormat="1" ht="12" customHeight="1" x14ac:dyDescent="0.2">
      <c r="A21" s="178"/>
      <c r="B21" s="178"/>
      <c r="C21" s="178"/>
      <c r="D21" s="178"/>
      <c r="E21" s="178"/>
      <c r="F21" s="178"/>
      <c r="G21" s="178"/>
      <c r="H21" s="178"/>
      <c r="I21" s="178"/>
    </row>
    <row r="22" spans="1:9" s="172" customFormat="1" ht="12" customHeight="1" x14ac:dyDescent="0.2">
      <c r="A22" s="264" t="s">
        <v>345</v>
      </c>
      <c r="B22" s="264"/>
      <c r="C22" s="171">
        <v>69794</v>
      </c>
      <c r="D22" s="171">
        <v>53421</v>
      </c>
      <c r="E22" s="171">
        <v>25077</v>
      </c>
      <c r="F22" s="171">
        <v>28344</v>
      </c>
      <c r="G22" s="171">
        <v>16373</v>
      </c>
      <c r="H22" s="171">
        <v>8485</v>
      </c>
      <c r="I22" s="171">
        <v>7888</v>
      </c>
    </row>
    <row r="23" spans="1:9" s="174" customFormat="1" ht="12" customHeight="1" x14ac:dyDescent="0.2">
      <c r="A23" s="265" t="s">
        <v>18</v>
      </c>
      <c r="B23" s="265"/>
      <c r="C23" s="173">
        <v>41389</v>
      </c>
      <c r="D23" s="173">
        <v>29640</v>
      </c>
      <c r="E23" s="173">
        <v>13611</v>
      </c>
      <c r="F23" s="173">
        <v>16029</v>
      </c>
      <c r="G23" s="173">
        <v>11749</v>
      </c>
      <c r="H23" s="173">
        <v>5998</v>
      </c>
      <c r="I23" s="173">
        <v>5751</v>
      </c>
    </row>
    <row r="24" spans="1:9" s="174" customFormat="1" ht="12" customHeight="1" x14ac:dyDescent="0.2">
      <c r="A24" s="265" t="s">
        <v>19</v>
      </c>
      <c r="B24" s="265"/>
      <c r="C24" s="173">
        <v>5136</v>
      </c>
      <c r="D24" s="173">
        <v>4030</v>
      </c>
      <c r="E24" s="173">
        <v>1944</v>
      </c>
      <c r="F24" s="173">
        <v>2086</v>
      </c>
      <c r="G24" s="173">
        <v>1106</v>
      </c>
      <c r="H24" s="173">
        <v>610</v>
      </c>
      <c r="I24" s="173">
        <v>496</v>
      </c>
    </row>
    <row r="25" spans="1:9" s="174" customFormat="1" ht="12" customHeight="1" x14ac:dyDescent="0.2">
      <c r="A25" s="265" t="s">
        <v>20</v>
      </c>
      <c r="B25" s="265"/>
      <c r="C25" s="173">
        <v>12882</v>
      </c>
      <c r="D25" s="173">
        <v>10468</v>
      </c>
      <c r="E25" s="173">
        <v>5020</v>
      </c>
      <c r="F25" s="173">
        <v>5448</v>
      </c>
      <c r="G25" s="173">
        <v>2414</v>
      </c>
      <c r="H25" s="173">
        <v>1273</v>
      </c>
      <c r="I25" s="173">
        <v>1141</v>
      </c>
    </row>
    <row r="26" spans="1:9" s="174" customFormat="1" ht="12" customHeight="1" x14ac:dyDescent="0.2">
      <c r="A26" s="180"/>
      <c r="B26" s="176" t="s">
        <v>21</v>
      </c>
      <c r="C26" s="173">
        <v>849</v>
      </c>
      <c r="D26" s="173">
        <v>792</v>
      </c>
      <c r="E26" s="173">
        <v>389</v>
      </c>
      <c r="F26" s="173">
        <v>403</v>
      </c>
      <c r="G26" s="173">
        <v>57</v>
      </c>
      <c r="H26" s="173">
        <v>30</v>
      </c>
      <c r="I26" s="173">
        <v>27</v>
      </c>
    </row>
    <row r="27" spans="1:9" s="174" customFormat="1" ht="12" customHeight="1" x14ac:dyDescent="0.2">
      <c r="A27" s="178"/>
      <c r="B27" s="176" t="s">
        <v>22</v>
      </c>
      <c r="C27" s="173">
        <v>12033</v>
      </c>
      <c r="D27" s="173">
        <v>9676</v>
      </c>
      <c r="E27" s="173">
        <v>4631</v>
      </c>
      <c r="F27" s="173">
        <v>5045</v>
      </c>
      <c r="G27" s="173">
        <v>2357</v>
      </c>
      <c r="H27" s="173">
        <v>1243</v>
      </c>
      <c r="I27" s="173">
        <v>1114</v>
      </c>
    </row>
    <row r="28" spans="1:9" s="174" customFormat="1" ht="12" customHeight="1" x14ac:dyDescent="0.2">
      <c r="A28" s="265" t="s">
        <v>23</v>
      </c>
      <c r="B28" s="265"/>
      <c r="C28" s="173">
        <v>3759</v>
      </c>
      <c r="D28" s="173">
        <v>3351</v>
      </c>
      <c r="E28" s="173">
        <v>1584</v>
      </c>
      <c r="F28" s="173">
        <v>1767</v>
      </c>
      <c r="G28" s="173">
        <v>408</v>
      </c>
      <c r="H28" s="173">
        <v>221</v>
      </c>
      <c r="I28" s="173">
        <v>187</v>
      </c>
    </row>
    <row r="29" spans="1:9" s="174" customFormat="1" ht="12" customHeight="1" x14ac:dyDescent="0.2">
      <c r="A29" s="180"/>
      <c r="B29" s="176" t="s">
        <v>24</v>
      </c>
      <c r="C29" s="173">
        <v>1134</v>
      </c>
      <c r="D29" s="173">
        <v>1023</v>
      </c>
      <c r="E29" s="173">
        <v>523</v>
      </c>
      <c r="F29" s="173">
        <v>500</v>
      </c>
      <c r="G29" s="173">
        <v>111</v>
      </c>
      <c r="H29" s="173">
        <v>64</v>
      </c>
      <c r="I29" s="173">
        <v>47</v>
      </c>
    </row>
    <row r="30" spans="1:9" s="174" customFormat="1" ht="12" customHeight="1" x14ac:dyDescent="0.2">
      <c r="A30" s="178"/>
      <c r="B30" s="176" t="s">
        <v>25</v>
      </c>
      <c r="C30" s="173">
        <v>2625</v>
      </c>
      <c r="D30" s="173">
        <v>2328</v>
      </c>
      <c r="E30" s="173">
        <v>1061</v>
      </c>
      <c r="F30" s="173">
        <v>1267</v>
      </c>
      <c r="G30" s="173">
        <v>297</v>
      </c>
      <c r="H30" s="173">
        <v>157</v>
      </c>
      <c r="I30" s="173">
        <v>140</v>
      </c>
    </row>
    <row r="31" spans="1:9" s="174" customFormat="1" ht="12" customHeight="1" x14ac:dyDescent="0.2">
      <c r="A31" s="265" t="s">
        <v>26</v>
      </c>
      <c r="B31" s="265"/>
      <c r="C31" s="173">
        <v>661</v>
      </c>
      <c r="D31" s="173">
        <v>613</v>
      </c>
      <c r="E31" s="173">
        <v>310</v>
      </c>
      <c r="F31" s="173">
        <v>303</v>
      </c>
      <c r="G31" s="173">
        <v>48</v>
      </c>
      <c r="H31" s="173">
        <v>28</v>
      </c>
      <c r="I31" s="173">
        <v>20</v>
      </c>
    </row>
    <row r="32" spans="1:9" s="174" customFormat="1" ht="12" customHeight="1" x14ac:dyDescent="0.2">
      <c r="A32" s="265" t="s">
        <v>346</v>
      </c>
      <c r="B32" s="265"/>
      <c r="C32" s="173">
        <v>5967</v>
      </c>
      <c r="D32" s="173">
        <v>5319</v>
      </c>
      <c r="E32" s="173">
        <v>2608</v>
      </c>
      <c r="F32" s="173">
        <v>2711</v>
      </c>
      <c r="G32" s="173">
        <v>648</v>
      </c>
      <c r="H32" s="173">
        <v>355</v>
      </c>
      <c r="I32" s="173">
        <v>293</v>
      </c>
    </row>
    <row r="33" spans="1:9" s="174" customFormat="1" ht="12" customHeight="1" x14ac:dyDescent="0.2">
      <c r="A33" s="180"/>
      <c r="B33" s="176" t="s">
        <v>28</v>
      </c>
      <c r="C33" s="173">
        <v>508</v>
      </c>
      <c r="D33" s="173">
        <v>475</v>
      </c>
      <c r="E33" s="173">
        <v>240</v>
      </c>
      <c r="F33" s="173">
        <v>235</v>
      </c>
      <c r="G33" s="173">
        <v>33</v>
      </c>
      <c r="H33" s="173">
        <v>24</v>
      </c>
      <c r="I33" s="173">
        <v>9</v>
      </c>
    </row>
    <row r="34" spans="1:9" s="174" customFormat="1" ht="12" customHeight="1" x14ac:dyDescent="0.2">
      <c r="A34" s="175"/>
      <c r="B34" s="176" t="s">
        <v>29</v>
      </c>
      <c r="C34" s="173">
        <v>192</v>
      </c>
      <c r="D34" s="173">
        <v>171</v>
      </c>
      <c r="E34" s="173">
        <v>103</v>
      </c>
      <c r="F34" s="173">
        <v>68</v>
      </c>
      <c r="G34" s="173">
        <v>21</v>
      </c>
      <c r="H34" s="173">
        <v>13</v>
      </c>
      <c r="I34" s="173">
        <v>8</v>
      </c>
    </row>
    <row r="35" spans="1:9" s="174" customFormat="1" ht="12" customHeight="1" x14ac:dyDescent="0.2">
      <c r="A35" s="175"/>
      <c r="B35" s="181" t="s">
        <v>347</v>
      </c>
      <c r="C35" s="179">
        <v>5267</v>
      </c>
      <c r="D35" s="179">
        <v>4673</v>
      </c>
      <c r="E35" s="179">
        <v>2265</v>
      </c>
      <c r="F35" s="179">
        <v>2408</v>
      </c>
      <c r="G35" s="179">
        <v>594</v>
      </c>
      <c r="H35" s="179">
        <v>318</v>
      </c>
      <c r="I35" s="179">
        <v>276</v>
      </c>
    </row>
    <row r="36" spans="1:9" s="174" customFormat="1" ht="12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</row>
    <row r="37" spans="1:9" s="172" customFormat="1" ht="12" customHeight="1" x14ac:dyDescent="0.2">
      <c r="A37" s="264" t="s">
        <v>31</v>
      </c>
      <c r="B37" s="264"/>
      <c r="C37" s="171">
        <v>55359</v>
      </c>
      <c r="D37" s="171">
        <v>40813</v>
      </c>
      <c r="E37" s="171">
        <v>19371</v>
      </c>
      <c r="F37" s="171">
        <v>21442</v>
      </c>
      <c r="G37" s="171">
        <v>14546</v>
      </c>
      <c r="H37" s="171">
        <v>7648</v>
      </c>
      <c r="I37" s="171">
        <v>6898</v>
      </c>
    </row>
    <row r="38" spans="1:9" s="174" customFormat="1" ht="12" customHeight="1" x14ac:dyDescent="0.2">
      <c r="A38" s="265" t="s">
        <v>32</v>
      </c>
      <c r="B38" s="265"/>
      <c r="C38" s="173">
        <v>49907</v>
      </c>
      <c r="D38" s="173">
        <v>37207</v>
      </c>
      <c r="E38" s="173">
        <v>17578</v>
      </c>
      <c r="F38" s="173">
        <v>19629</v>
      </c>
      <c r="G38" s="173">
        <v>12700</v>
      </c>
      <c r="H38" s="173">
        <v>6651</v>
      </c>
      <c r="I38" s="173">
        <v>6049</v>
      </c>
    </row>
    <row r="39" spans="1:9" s="174" customFormat="1" ht="12" customHeight="1" x14ac:dyDescent="0.2">
      <c r="A39" s="266" t="s">
        <v>33</v>
      </c>
      <c r="B39" s="266"/>
      <c r="C39" s="179">
        <v>5452</v>
      </c>
      <c r="D39" s="179">
        <v>3606</v>
      </c>
      <c r="E39" s="179">
        <v>1793</v>
      </c>
      <c r="F39" s="179">
        <v>1813</v>
      </c>
      <c r="G39" s="179">
        <v>1846</v>
      </c>
      <c r="H39" s="179">
        <v>997</v>
      </c>
      <c r="I39" s="179">
        <v>849</v>
      </c>
    </row>
    <row r="40" spans="1:9" s="174" customFormat="1" ht="12" customHeight="1" x14ac:dyDescent="0.2">
      <c r="A40" s="178"/>
      <c r="B40" s="178"/>
      <c r="C40" s="178"/>
      <c r="D40" s="178"/>
      <c r="E40" s="178"/>
      <c r="F40" s="178"/>
      <c r="G40" s="178"/>
      <c r="H40" s="178"/>
      <c r="I40" s="178"/>
    </row>
    <row r="41" spans="1:9" s="172" customFormat="1" ht="12" customHeight="1" x14ac:dyDescent="0.2">
      <c r="A41" s="264" t="s">
        <v>34</v>
      </c>
      <c r="B41" s="264"/>
      <c r="C41" s="171">
        <v>145712</v>
      </c>
      <c r="D41" s="171">
        <v>99822</v>
      </c>
      <c r="E41" s="171">
        <v>46850</v>
      </c>
      <c r="F41" s="171">
        <v>52972</v>
      </c>
      <c r="G41" s="171">
        <v>45890</v>
      </c>
      <c r="H41" s="171">
        <v>23745</v>
      </c>
      <c r="I41" s="171">
        <v>22145</v>
      </c>
    </row>
    <row r="42" spans="1:9" s="174" customFormat="1" ht="12" customHeight="1" x14ac:dyDescent="0.2">
      <c r="A42" s="265" t="s">
        <v>35</v>
      </c>
      <c r="B42" s="265"/>
      <c r="C42" s="173">
        <v>98396</v>
      </c>
      <c r="D42" s="173">
        <v>61970</v>
      </c>
      <c r="E42" s="173">
        <v>28829</v>
      </c>
      <c r="F42" s="173">
        <v>33141</v>
      </c>
      <c r="G42" s="173">
        <v>36426</v>
      </c>
      <c r="H42" s="173">
        <v>18718</v>
      </c>
      <c r="I42" s="173">
        <v>17708</v>
      </c>
    </row>
    <row r="43" spans="1:9" s="174" customFormat="1" ht="12" customHeight="1" x14ac:dyDescent="0.2">
      <c r="A43" s="268" t="s">
        <v>36</v>
      </c>
      <c r="B43" s="268"/>
      <c r="C43" s="173">
        <v>23736</v>
      </c>
      <c r="D43" s="173">
        <v>19741</v>
      </c>
      <c r="E43" s="173">
        <v>9622</v>
      </c>
      <c r="F43" s="173">
        <v>10119</v>
      </c>
      <c r="G43" s="173">
        <v>3995</v>
      </c>
      <c r="H43" s="173">
        <v>2114</v>
      </c>
      <c r="I43" s="173">
        <v>1881</v>
      </c>
    </row>
    <row r="44" spans="1:9" s="174" customFormat="1" ht="12" customHeight="1" x14ac:dyDescent="0.2">
      <c r="A44" s="181"/>
      <c r="B44" s="176" t="s">
        <v>37</v>
      </c>
      <c r="C44" s="173">
        <v>13610</v>
      </c>
      <c r="D44" s="173">
        <v>10908</v>
      </c>
      <c r="E44" s="173">
        <v>5308</v>
      </c>
      <c r="F44" s="173">
        <v>5600</v>
      </c>
      <c r="G44" s="173">
        <v>2702</v>
      </c>
      <c r="H44" s="173">
        <v>1459</v>
      </c>
      <c r="I44" s="173">
        <v>1243</v>
      </c>
    </row>
    <row r="45" spans="1:9" s="174" customFormat="1" ht="12" customHeight="1" x14ac:dyDescent="0.2">
      <c r="A45" s="181"/>
      <c r="B45" s="176" t="s">
        <v>38</v>
      </c>
      <c r="C45" s="173">
        <v>10126</v>
      </c>
      <c r="D45" s="173">
        <v>8833</v>
      </c>
      <c r="E45" s="173">
        <v>4314</v>
      </c>
      <c r="F45" s="173">
        <v>4519</v>
      </c>
      <c r="G45" s="173">
        <v>1293</v>
      </c>
      <c r="H45" s="173">
        <v>655</v>
      </c>
      <c r="I45" s="173">
        <v>638</v>
      </c>
    </row>
    <row r="46" spans="1:9" s="174" customFormat="1" ht="12" customHeight="1" x14ac:dyDescent="0.2">
      <c r="A46" s="265" t="s">
        <v>40</v>
      </c>
      <c r="B46" s="265"/>
      <c r="C46" s="173">
        <v>23580</v>
      </c>
      <c r="D46" s="173">
        <v>18111</v>
      </c>
      <c r="E46" s="173">
        <v>8399</v>
      </c>
      <c r="F46" s="173">
        <v>9712</v>
      </c>
      <c r="G46" s="173">
        <v>5469</v>
      </c>
      <c r="H46" s="173">
        <v>2913</v>
      </c>
      <c r="I46" s="173">
        <v>2556</v>
      </c>
    </row>
    <row r="47" spans="1:9" s="174" customFormat="1" ht="12" customHeight="1" x14ac:dyDescent="0.2">
      <c r="A47" s="181"/>
      <c r="B47" s="176" t="s">
        <v>41</v>
      </c>
      <c r="C47" s="173">
        <v>2861</v>
      </c>
      <c r="D47" s="173">
        <v>2510</v>
      </c>
      <c r="E47" s="173">
        <v>1200</v>
      </c>
      <c r="F47" s="173">
        <v>1310</v>
      </c>
      <c r="G47" s="173">
        <v>351</v>
      </c>
      <c r="H47" s="173">
        <v>203</v>
      </c>
      <c r="I47" s="173">
        <v>148</v>
      </c>
    </row>
    <row r="48" spans="1:9" s="174" customFormat="1" ht="12" customHeight="1" x14ac:dyDescent="0.2">
      <c r="A48" s="181"/>
      <c r="B48" s="176" t="s">
        <v>42</v>
      </c>
      <c r="C48" s="173">
        <v>6047</v>
      </c>
      <c r="D48" s="173">
        <v>4980</v>
      </c>
      <c r="E48" s="173">
        <v>2361</v>
      </c>
      <c r="F48" s="173">
        <v>2619</v>
      </c>
      <c r="G48" s="173">
        <v>1067</v>
      </c>
      <c r="H48" s="173">
        <v>579</v>
      </c>
      <c r="I48" s="173">
        <v>488</v>
      </c>
    </row>
    <row r="49" spans="1:10" s="174" customFormat="1" ht="12" customHeight="1" x14ac:dyDescent="0.2">
      <c r="A49" s="181"/>
      <c r="B49" s="181" t="s">
        <v>43</v>
      </c>
      <c r="C49" s="179">
        <v>14672</v>
      </c>
      <c r="D49" s="179">
        <v>10621</v>
      </c>
      <c r="E49" s="179">
        <v>4838</v>
      </c>
      <c r="F49" s="179">
        <v>5783</v>
      </c>
      <c r="G49" s="179">
        <v>4051</v>
      </c>
      <c r="H49" s="179">
        <v>2131</v>
      </c>
      <c r="I49" s="179">
        <v>1920</v>
      </c>
    </row>
    <row r="50" spans="1:10" s="174" customFormat="1" ht="12" customHeight="1" x14ac:dyDescent="0.2">
      <c r="A50" s="177"/>
      <c r="B50" s="177"/>
      <c r="C50" s="177"/>
      <c r="D50" s="177"/>
      <c r="E50" s="177"/>
      <c r="F50" s="177"/>
      <c r="G50" s="177"/>
      <c r="H50" s="177"/>
      <c r="I50" s="177"/>
    </row>
    <row r="51" spans="1:10" s="172" customFormat="1" ht="12" customHeight="1" x14ac:dyDescent="0.2">
      <c r="A51" s="264" t="s">
        <v>44</v>
      </c>
      <c r="B51" s="264"/>
      <c r="C51" s="171">
        <v>55660</v>
      </c>
      <c r="D51" s="171">
        <v>41840</v>
      </c>
      <c r="E51" s="171">
        <v>19861</v>
      </c>
      <c r="F51" s="171">
        <v>21979</v>
      </c>
      <c r="G51" s="171">
        <v>13820</v>
      </c>
      <c r="H51" s="171">
        <v>7384</v>
      </c>
      <c r="I51" s="171">
        <v>6436</v>
      </c>
      <c r="J51" s="182"/>
    </row>
    <row r="52" spans="1:10" s="174" customFormat="1" ht="12" customHeight="1" x14ac:dyDescent="0.2">
      <c r="A52" s="265" t="s">
        <v>45</v>
      </c>
      <c r="B52" s="265"/>
      <c r="C52" s="173">
        <v>18929</v>
      </c>
      <c r="D52" s="173">
        <v>12807</v>
      </c>
      <c r="E52" s="173">
        <v>5981</v>
      </c>
      <c r="F52" s="173">
        <v>6826</v>
      </c>
      <c r="G52" s="173">
        <v>6122</v>
      </c>
      <c r="H52" s="173">
        <v>3291</v>
      </c>
      <c r="I52" s="173">
        <v>2831</v>
      </c>
      <c r="J52" s="182"/>
    </row>
    <row r="53" spans="1:10" s="174" customFormat="1" ht="12" customHeight="1" x14ac:dyDescent="0.2">
      <c r="A53" s="265" t="s">
        <v>46</v>
      </c>
      <c r="B53" s="265"/>
      <c r="C53" s="173">
        <v>32601</v>
      </c>
      <c r="D53" s="173">
        <v>25377</v>
      </c>
      <c r="E53" s="173">
        <v>12108</v>
      </c>
      <c r="F53" s="173">
        <v>13269</v>
      </c>
      <c r="G53" s="173">
        <v>7224</v>
      </c>
      <c r="H53" s="173">
        <v>3835</v>
      </c>
      <c r="I53" s="173">
        <v>3389</v>
      </c>
      <c r="J53" s="182"/>
    </row>
    <row r="54" spans="1:10" s="174" customFormat="1" ht="12" customHeight="1" x14ac:dyDescent="0.2">
      <c r="A54" s="266" t="s">
        <v>47</v>
      </c>
      <c r="B54" s="266"/>
      <c r="C54" s="179">
        <v>4130</v>
      </c>
      <c r="D54" s="179">
        <v>3656</v>
      </c>
      <c r="E54" s="179">
        <v>1772</v>
      </c>
      <c r="F54" s="179">
        <v>1884</v>
      </c>
      <c r="G54" s="179">
        <v>474</v>
      </c>
      <c r="H54" s="179">
        <v>258</v>
      </c>
      <c r="I54" s="179">
        <v>216</v>
      </c>
      <c r="J54" s="182"/>
    </row>
    <row r="55" spans="1:10" s="174" customFormat="1" ht="12" customHeight="1" x14ac:dyDescent="0.2">
      <c r="A55" s="177"/>
      <c r="B55" s="183"/>
      <c r="C55" s="184"/>
      <c r="D55" s="184"/>
      <c r="E55" s="184"/>
      <c r="F55" s="184"/>
      <c r="G55" s="184"/>
      <c r="H55" s="184"/>
      <c r="I55" s="184"/>
      <c r="J55" s="182"/>
    </row>
    <row r="56" spans="1:10" s="174" customFormat="1" ht="12" customHeight="1" x14ac:dyDescent="0.2">
      <c r="A56" s="267" t="s">
        <v>48</v>
      </c>
      <c r="B56" s="267"/>
      <c r="C56" s="170">
        <v>50342</v>
      </c>
      <c r="D56" s="170">
        <v>37933</v>
      </c>
      <c r="E56" s="170">
        <v>17982</v>
      </c>
      <c r="F56" s="170">
        <v>19951</v>
      </c>
      <c r="G56" s="170">
        <v>12409</v>
      </c>
      <c r="H56" s="170">
        <v>6595</v>
      </c>
      <c r="I56" s="170">
        <v>5814</v>
      </c>
      <c r="J56" s="182"/>
    </row>
    <row r="57" spans="1:10" s="174" customFormat="1" ht="12" customHeight="1" x14ac:dyDescent="0.2">
      <c r="A57" s="265" t="s">
        <v>49</v>
      </c>
      <c r="B57" s="265"/>
      <c r="C57" s="173">
        <v>3270</v>
      </c>
      <c r="D57" s="173">
        <v>2402</v>
      </c>
      <c r="E57" s="173">
        <v>1141</v>
      </c>
      <c r="F57" s="173">
        <v>1261</v>
      </c>
      <c r="G57" s="173">
        <v>868</v>
      </c>
      <c r="H57" s="173">
        <v>468</v>
      </c>
      <c r="I57" s="173">
        <v>400</v>
      </c>
      <c r="J57" s="182"/>
    </row>
    <row r="58" spans="1:10" s="174" customFormat="1" ht="12" customHeight="1" x14ac:dyDescent="0.2">
      <c r="A58" s="265" t="s">
        <v>51</v>
      </c>
      <c r="B58" s="265"/>
      <c r="C58" s="173">
        <v>1936</v>
      </c>
      <c r="D58" s="173">
        <v>1727</v>
      </c>
      <c r="E58" s="173">
        <v>829</v>
      </c>
      <c r="F58" s="173">
        <v>898</v>
      </c>
      <c r="G58" s="173">
        <v>209</v>
      </c>
      <c r="H58" s="173">
        <v>119</v>
      </c>
      <c r="I58" s="173">
        <v>90</v>
      </c>
      <c r="J58" s="182"/>
    </row>
    <row r="59" spans="1:10" s="174" customFormat="1" ht="12" customHeight="1" x14ac:dyDescent="0.2">
      <c r="A59" s="265" t="s">
        <v>52</v>
      </c>
      <c r="B59" s="265"/>
      <c r="C59" s="173">
        <v>2194</v>
      </c>
      <c r="D59" s="173">
        <v>1929</v>
      </c>
      <c r="E59" s="173">
        <v>943</v>
      </c>
      <c r="F59" s="173">
        <v>986</v>
      </c>
      <c r="G59" s="173">
        <v>265</v>
      </c>
      <c r="H59" s="173">
        <v>139</v>
      </c>
      <c r="I59" s="173">
        <v>126</v>
      </c>
      <c r="J59" s="182"/>
    </row>
    <row r="60" spans="1:10" s="174" customFormat="1" ht="12" customHeight="1" x14ac:dyDescent="0.2">
      <c r="A60" s="265" t="s">
        <v>53</v>
      </c>
      <c r="B60" s="265"/>
      <c r="C60" s="173">
        <v>7759</v>
      </c>
      <c r="D60" s="173">
        <v>4616</v>
      </c>
      <c r="E60" s="173">
        <v>2134</v>
      </c>
      <c r="F60" s="173">
        <v>2482</v>
      </c>
      <c r="G60" s="173">
        <v>3143</v>
      </c>
      <c r="H60" s="173">
        <v>1710</v>
      </c>
      <c r="I60" s="173">
        <v>1433</v>
      </c>
      <c r="J60" s="182"/>
    </row>
    <row r="61" spans="1:10" s="174" customFormat="1" ht="12" customHeight="1" x14ac:dyDescent="0.2">
      <c r="A61" s="265" t="s">
        <v>54</v>
      </c>
      <c r="B61" s="265"/>
      <c r="C61" s="173">
        <v>2903</v>
      </c>
      <c r="D61" s="173">
        <v>2314</v>
      </c>
      <c r="E61" s="173">
        <v>1074</v>
      </c>
      <c r="F61" s="173">
        <v>1240</v>
      </c>
      <c r="G61" s="173">
        <v>589</v>
      </c>
      <c r="H61" s="173">
        <v>308</v>
      </c>
      <c r="I61" s="173">
        <v>281</v>
      </c>
      <c r="J61" s="182"/>
    </row>
    <row r="62" spans="1:10" s="174" customFormat="1" ht="12" customHeight="1" x14ac:dyDescent="0.2">
      <c r="A62" s="265" t="s">
        <v>56</v>
      </c>
      <c r="B62" s="265"/>
      <c r="C62" s="173">
        <v>14870</v>
      </c>
      <c r="D62" s="173">
        <v>11601</v>
      </c>
      <c r="E62" s="173">
        <v>5527</v>
      </c>
      <c r="F62" s="173">
        <v>6074</v>
      </c>
      <c r="G62" s="173">
        <v>3269</v>
      </c>
      <c r="H62" s="173">
        <v>1682</v>
      </c>
      <c r="I62" s="173">
        <v>1587</v>
      </c>
      <c r="J62" s="182"/>
    </row>
    <row r="63" spans="1:10" s="174" customFormat="1" ht="12" customHeight="1" x14ac:dyDescent="0.2">
      <c r="A63" s="265" t="s">
        <v>58</v>
      </c>
      <c r="B63" s="265"/>
      <c r="C63" s="173">
        <v>4517</v>
      </c>
      <c r="D63" s="173">
        <v>3406</v>
      </c>
      <c r="E63" s="173">
        <v>1582</v>
      </c>
      <c r="F63" s="173">
        <v>1824</v>
      </c>
      <c r="G63" s="173">
        <v>1111</v>
      </c>
      <c r="H63" s="173">
        <v>571</v>
      </c>
      <c r="I63" s="173">
        <v>540</v>
      </c>
      <c r="J63" s="182"/>
    </row>
    <row r="64" spans="1:10" s="174" customFormat="1" ht="12" customHeight="1" x14ac:dyDescent="0.2">
      <c r="A64" s="265" t="s">
        <v>59</v>
      </c>
      <c r="B64" s="265"/>
      <c r="C64" s="173">
        <v>2346</v>
      </c>
      <c r="D64" s="173">
        <v>1929</v>
      </c>
      <c r="E64" s="173">
        <v>907</v>
      </c>
      <c r="F64" s="173">
        <v>1022</v>
      </c>
      <c r="G64" s="173">
        <v>417</v>
      </c>
      <c r="H64" s="173">
        <v>223</v>
      </c>
      <c r="I64" s="173">
        <v>194</v>
      </c>
      <c r="J64" s="182"/>
    </row>
    <row r="65" spans="1:10" s="174" customFormat="1" ht="12" customHeight="1" x14ac:dyDescent="0.2">
      <c r="A65" s="265" t="s">
        <v>60</v>
      </c>
      <c r="B65" s="265"/>
      <c r="C65" s="173">
        <v>2654</v>
      </c>
      <c r="D65" s="173">
        <v>2155</v>
      </c>
      <c r="E65" s="173">
        <v>1031</v>
      </c>
      <c r="F65" s="173">
        <v>1124</v>
      </c>
      <c r="G65" s="173">
        <v>499</v>
      </c>
      <c r="H65" s="173">
        <v>275</v>
      </c>
      <c r="I65" s="173">
        <v>224</v>
      </c>
      <c r="J65" s="182"/>
    </row>
    <row r="66" spans="1:10" s="174" customFormat="1" ht="12" customHeight="1" x14ac:dyDescent="0.2">
      <c r="A66" s="265" t="s">
        <v>61</v>
      </c>
      <c r="B66" s="265"/>
      <c r="C66" s="173">
        <v>4510</v>
      </c>
      <c r="D66" s="173">
        <v>3471</v>
      </c>
      <c r="E66" s="173">
        <v>1690</v>
      </c>
      <c r="F66" s="173">
        <v>1781</v>
      </c>
      <c r="G66" s="173">
        <v>1039</v>
      </c>
      <c r="H66" s="173">
        <v>558</v>
      </c>
      <c r="I66" s="173">
        <v>481</v>
      </c>
      <c r="J66" s="182"/>
    </row>
    <row r="67" spans="1:10" s="174" customFormat="1" ht="12" customHeight="1" x14ac:dyDescent="0.2">
      <c r="A67" s="266" t="s">
        <v>62</v>
      </c>
      <c r="B67" s="266"/>
      <c r="C67" s="179">
        <v>3383</v>
      </c>
      <c r="D67" s="179">
        <v>2383</v>
      </c>
      <c r="E67" s="179">
        <v>1124</v>
      </c>
      <c r="F67" s="179">
        <v>1259</v>
      </c>
      <c r="G67" s="179">
        <v>1000</v>
      </c>
      <c r="H67" s="179">
        <v>542</v>
      </c>
      <c r="I67" s="179">
        <v>458</v>
      </c>
      <c r="J67" s="182"/>
    </row>
    <row r="68" spans="1:10" s="174" customFormat="1" ht="12" customHeight="1" x14ac:dyDescent="0.2">
      <c r="A68" s="177"/>
      <c r="B68" s="177"/>
      <c r="C68" s="177"/>
      <c r="D68" s="177"/>
      <c r="E68" s="177"/>
      <c r="F68" s="177"/>
      <c r="G68" s="177"/>
      <c r="H68" s="177"/>
      <c r="I68" s="177"/>
      <c r="J68" s="182"/>
    </row>
    <row r="69" spans="1:10" s="174" customFormat="1" ht="12" customHeight="1" x14ac:dyDescent="0.2">
      <c r="A69" s="264" t="s">
        <v>63</v>
      </c>
      <c r="B69" s="264"/>
      <c r="C69" s="171">
        <v>150634</v>
      </c>
      <c r="D69" s="171">
        <v>103371</v>
      </c>
      <c r="E69" s="171">
        <v>48541</v>
      </c>
      <c r="F69" s="171">
        <v>54830</v>
      </c>
      <c r="G69" s="171">
        <v>47263</v>
      </c>
      <c r="H69" s="171">
        <v>24519</v>
      </c>
      <c r="I69" s="171">
        <v>22744</v>
      </c>
      <c r="J69" s="182"/>
    </row>
    <row r="70" spans="1:10" s="174" customFormat="1" ht="12" customHeight="1" x14ac:dyDescent="0.2">
      <c r="A70" s="265" t="s">
        <v>64</v>
      </c>
      <c r="B70" s="265"/>
      <c r="C70" s="173">
        <v>4403</v>
      </c>
      <c r="D70" s="173">
        <v>2953</v>
      </c>
      <c r="E70" s="173">
        <v>1330</v>
      </c>
      <c r="F70" s="173">
        <v>1623</v>
      </c>
      <c r="G70" s="173">
        <v>1450</v>
      </c>
      <c r="H70" s="173">
        <v>755</v>
      </c>
      <c r="I70" s="173">
        <v>695</v>
      </c>
      <c r="J70" s="182"/>
    </row>
    <row r="71" spans="1:10" s="174" customFormat="1" ht="12" customHeight="1" x14ac:dyDescent="0.2">
      <c r="A71" s="265" t="s">
        <v>65</v>
      </c>
      <c r="B71" s="265"/>
      <c r="C71" s="173">
        <v>1392</v>
      </c>
      <c r="D71" s="173">
        <v>1267</v>
      </c>
      <c r="E71" s="173">
        <v>604</v>
      </c>
      <c r="F71" s="173">
        <v>663</v>
      </c>
      <c r="G71" s="173">
        <v>125</v>
      </c>
      <c r="H71" s="173">
        <v>69</v>
      </c>
      <c r="I71" s="173">
        <v>56</v>
      </c>
      <c r="J71" s="182"/>
    </row>
    <row r="72" spans="1:10" s="174" customFormat="1" ht="12" customHeight="1" x14ac:dyDescent="0.2">
      <c r="A72" s="265" t="s">
        <v>66</v>
      </c>
      <c r="B72" s="265"/>
      <c r="C72" s="173">
        <v>376</v>
      </c>
      <c r="D72" s="173">
        <v>334</v>
      </c>
      <c r="E72" s="173">
        <v>161</v>
      </c>
      <c r="F72" s="173">
        <v>173</v>
      </c>
      <c r="G72" s="173">
        <v>42</v>
      </c>
      <c r="H72" s="173">
        <v>29</v>
      </c>
      <c r="I72" s="173">
        <v>13</v>
      </c>
      <c r="J72" s="182"/>
    </row>
    <row r="73" spans="1:10" s="174" customFormat="1" ht="12" customHeight="1" x14ac:dyDescent="0.2">
      <c r="A73" s="265" t="s">
        <v>67</v>
      </c>
      <c r="B73" s="265"/>
      <c r="C73" s="173">
        <v>992</v>
      </c>
      <c r="D73" s="173">
        <v>876</v>
      </c>
      <c r="E73" s="173">
        <v>420</v>
      </c>
      <c r="F73" s="173">
        <v>456</v>
      </c>
      <c r="G73" s="173">
        <v>116</v>
      </c>
      <c r="H73" s="173">
        <v>72</v>
      </c>
      <c r="I73" s="173">
        <v>44</v>
      </c>
      <c r="J73" s="182"/>
    </row>
    <row r="74" spans="1:10" s="174" customFormat="1" ht="12" customHeight="1" x14ac:dyDescent="0.2">
      <c r="A74" s="265" t="s">
        <v>68</v>
      </c>
      <c r="B74" s="265"/>
      <c r="C74" s="173">
        <v>299</v>
      </c>
      <c r="D74" s="173">
        <v>256</v>
      </c>
      <c r="E74" s="173">
        <v>118</v>
      </c>
      <c r="F74" s="173">
        <v>138</v>
      </c>
      <c r="G74" s="173">
        <v>43</v>
      </c>
      <c r="H74" s="173">
        <v>28</v>
      </c>
      <c r="I74" s="173">
        <v>15</v>
      </c>
      <c r="J74" s="182"/>
    </row>
    <row r="75" spans="1:10" s="174" customFormat="1" ht="12" customHeight="1" x14ac:dyDescent="0.2">
      <c r="A75" s="265" t="s">
        <v>69</v>
      </c>
      <c r="B75" s="265"/>
      <c r="C75" s="173">
        <v>1545</v>
      </c>
      <c r="D75" s="173">
        <v>1307</v>
      </c>
      <c r="E75" s="173">
        <v>626</v>
      </c>
      <c r="F75" s="173">
        <v>681</v>
      </c>
      <c r="G75" s="173">
        <v>238</v>
      </c>
      <c r="H75" s="173">
        <v>126</v>
      </c>
      <c r="I75" s="173">
        <v>112</v>
      </c>
      <c r="J75" s="182"/>
    </row>
    <row r="76" spans="1:10" s="174" customFormat="1" ht="12" customHeight="1" x14ac:dyDescent="0.2">
      <c r="A76" s="265" t="s">
        <v>70</v>
      </c>
      <c r="B76" s="265"/>
      <c r="C76" s="173">
        <v>611</v>
      </c>
      <c r="D76" s="173">
        <v>542</v>
      </c>
      <c r="E76" s="173">
        <v>268</v>
      </c>
      <c r="F76" s="173">
        <v>274</v>
      </c>
      <c r="G76" s="173">
        <v>69</v>
      </c>
      <c r="H76" s="173">
        <v>36</v>
      </c>
      <c r="I76" s="173">
        <v>33</v>
      </c>
      <c r="J76" s="182"/>
    </row>
    <row r="77" spans="1:10" s="174" customFormat="1" ht="12" customHeight="1" x14ac:dyDescent="0.2">
      <c r="A77" s="265" t="s">
        <v>71</v>
      </c>
      <c r="B77" s="265"/>
      <c r="C77" s="173">
        <v>2658</v>
      </c>
      <c r="D77" s="173">
        <v>2118</v>
      </c>
      <c r="E77" s="173">
        <v>966</v>
      </c>
      <c r="F77" s="173">
        <v>1152</v>
      </c>
      <c r="G77" s="173">
        <v>540</v>
      </c>
      <c r="H77" s="173">
        <v>314</v>
      </c>
      <c r="I77" s="173">
        <v>226</v>
      </c>
      <c r="J77" s="182"/>
    </row>
    <row r="78" spans="1:10" s="174" customFormat="1" ht="12" customHeight="1" x14ac:dyDescent="0.2">
      <c r="A78" s="265" t="s">
        <v>73</v>
      </c>
      <c r="B78" s="265"/>
      <c r="C78" s="173">
        <v>913</v>
      </c>
      <c r="D78" s="173">
        <v>537</v>
      </c>
      <c r="E78" s="173">
        <v>258</v>
      </c>
      <c r="F78" s="173">
        <v>279</v>
      </c>
      <c r="G78" s="173">
        <v>376</v>
      </c>
      <c r="H78" s="173">
        <v>202</v>
      </c>
      <c r="I78" s="173">
        <v>174</v>
      </c>
      <c r="J78" s="182"/>
    </row>
    <row r="79" spans="1:10" s="174" customFormat="1" ht="12" customHeight="1" x14ac:dyDescent="0.2">
      <c r="A79" s="265" t="s">
        <v>75</v>
      </c>
      <c r="B79" s="265"/>
      <c r="C79" s="173">
        <v>459</v>
      </c>
      <c r="D79" s="173">
        <v>354</v>
      </c>
      <c r="E79" s="173">
        <v>167</v>
      </c>
      <c r="F79" s="173">
        <v>187</v>
      </c>
      <c r="G79" s="173">
        <v>105</v>
      </c>
      <c r="H79" s="173">
        <v>67</v>
      </c>
      <c r="I79" s="173">
        <v>38</v>
      </c>
      <c r="J79" s="182"/>
    </row>
    <row r="80" spans="1:10" s="174" customFormat="1" ht="12" customHeight="1" x14ac:dyDescent="0.2">
      <c r="A80" s="265" t="s">
        <v>76</v>
      </c>
      <c r="B80" s="265"/>
      <c r="C80" s="173">
        <v>776</v>
      </c>
      <c r="D80" s="173">
        <v>639</v>
      </c>
      <c r="E80" s="173">
        <v>307</v>
      </c>
      <c r="F80" s="173">
        <v>332</v>
      </c>
      <c r="G80" s="173">
        <v>137</v>
      </c>
      <c r="H80" s="173">
        <v>78</v>
      </c>
      <c r="I80" s="173">
        <v>59</v>
      </c>
      <c r="J80" s="182"/>
    </row>
    <row r="81" spans="1:10" s="174" customFormat="1" ht="12" customHeight="1" x14ac:dyDescent="0.2">
      <c r="A81" s="265" t="s">
        <v>77</v>
      </c>
      <c r="B81" s="265"/>
      <c r="C81" s="173">
        <v>1536</v>
      </c>
      <c r="D81" s="173">
        <v>1084</v>
      </c>
      <c r="E81" s="173">
        <v>529</v>
      </c>
      <c r="F81" s="173">
        <v>555</v>
      </c>
      <c r="G81" s="173">
        <v>452</v>
      </c>
      <c r="H81" s="173">
        <v>242</v>
      </c>
      <c r="I81" s="173">
        <v>210</v>
      </c>
      <c r="J81" s="182"/>
    </row>
    <row r="82" spans="1:10" s="174" customFormat="1" ht="12" customHeight="1" x14ac:dyDescent="0.2">
      <c r="A82" s="265" t="s">
        <v>80</v>
      </c>
      <c r="B82" s="265"/>
      <c r="C82" s="173">
        <v>2316</v>
      </c>
      <c r="D82" s="173">
        <v>1689</v>
      </c>
      <c r="E82" s="173">
        <v>797</v>
      </c>
      <c r="F82" s="173">
        <v>892</v>
      </c>
      <c r="G82" s="173">
        <v>627</v>
      </c>
      <c r="H82" s="173">
        <v>338</v>
      </c>
      <c r="I82" s="173">
        <v>289</v>
      </c>
      <c r="J82" s="182"/>
    </row>
    <row r="83" spans="1:10" s="174" customFormat="1" ht="12" customHeight="1" x14ac:dyDescent="0.2">
      <c r="A83" s="265" t="s">
        <v>81</v>
      </c>
      <c r="B83" s="265"/>
      <c r="C83" s="173">
        <v>6737</v>
      </c>
      <c r="D83" s="173">
        <v>5988</v>
      </c>
      <c r="E83" s="173">
        <v>2936</v>
      </c>
      <c r="F83" s="173">
        <v>3052</v>
      </c>
      <c r="G83" s="173">
        <v>749</v>
      </c>
      <c r="H83" s="173">
        <v>390</v>
      </c>
      <c r="I83" s="173">
        <v>359</v>
      </c>
      <c r="J83" s="182"/>
    </row>
    <row r="84" spans="1:10" s="174" customFormat="1" ht="12" customHeight="1" x14ac:dyDescent="0.2">
      <c r="A84" s="265" t="s">
        <v>84</v>
      </c>
      <c r="B84" s="265"/>
      <c r="C84" s="173">
        <v>4304</v>
      </c>
      <c r="D84" s="173">
        <v>3014</v>
      </c>
      <c r="E84" s="173">
        <v>1361</v>
      </c>
      <c r="F84" s="173">
        <v>1653</v>
      </c>
      <c r="G84" s="173">
        <v>1290</v>
      </c>
      <c r="H84" s="173">
        <v>664</v>
      </c>
      <c r="I84" s="173">
        <v>626</v>
      </c>
      <c r="J84" s="182"/>
    </row>
    <row r="85" spans="1:10" s="174" customFormat="1" ht="12" customHeight="1" x14ac:dyDescent="0.2">
      <c r="A85" s="265" t="s">
        <v>87</v>
      </c>
      <c r="B85" s="265"/>
      <c r="C85" s="173">
        <v>4615</v>
      </c>
      <c r="D85" s="173">
        <v>3107</v>
      </c>
      <c r="E85" s="173">
        <v>1484</v>
      </c>
      <c r="F85" s="173">
        <v>1623</v>
      </c>
      <c r="G85" s="173">
        <v>1508</v>
      </c>
      <c r="H85" s="173">
        <v>777</v>
      </c>
      <c r="I85" s="173">
        <v>731</v>
      </c>
      <c r="J85" s="182"/>
    </row>
    <row r="86" spans="1:10" s="174" customFormat="1" ht="12" customHeight="1" x14ac:dyDescent="0.2">
      <c r="A86" s="265" t="s">
        <v>88</v>
      </c>
      <c r="B86" s="265"/>
      <c r="C86" s="173">
        <v>2047</v>
      </c>
      <c r="D86" s="173">
        <v>1808</v>
      </c>
      <c r="E86" s="173">
        <v>853</v>
      </c>
      <c r="F86" s="173">
        <v>955</v>
      </c>
      <c r="G86" s="173">
        <v>239</v>
      </c>
      <c r="H86" s="173">
        <v>122</v>
      </c>
      <c r="I86" s="173">
        <v>117</v>
      </c>
      <c r="J86" s="182"/>
    </row>
    <row r="87" spans="1:10" s="174" customFormat="1" ht="12" customHeight="1" x14ac:dyDescent="0.2">
      <c r="A87" s="265" t="s">
        <v>89</v>
      </c>
      <c r="B87" s="265"/>
      <c r="C87" s="173">
        <v>858</v>
      </c>
      <c r="D87" s="173">
        <v>702</v>
      </c>
      <c r="E87" s="173">
        <v>336</v>
      </c>
      <c r="F87" s="173">
        <v>366</v>
      </c>
      <c r="G87" s="173">
        <v>156</v>
      </c>
      <c r="H87" s="173">
        <v>79</v>
      </c>
      <c r="I87" s="173">
        <v>77</v>
      </c>
      <c r="J87" s="182"/>
    </row>
    <row r="88" spans="1:10" s="174" customFormat="1" ht="12" customHeight="1" x14ac:dyDescent="0.2">
      <c r="A88" s="265" t="s">
        <v>90</v>
      </c>
      <c r="B88" s="265"/>
      <c r="C88" s="173">
        <v>1422</v>
      </c>
      <c r="D88" s="173">
        <v>1187</v>
      </c>
      <c r="E88" s="173">
        <v>577</v>
      </c>
      <c r="F88" s="173">
        <v>610</v>
      </c>
      <c r="G88" s="173">
        <v>235</v>
      </c>
      <c r="H88" s="173">
        <v>126</v>
      </c>
      <c r="I88" s="173">
        <v>109</v>
      </c>
      <c r="J88" s="182"/>
    </row>
    <row r="89" spans="1:10" s="174" customFormat="1" ht="12" customHeight="1" x14ac:dyDescent="0.2">
      <c r="A89" s="265" t="s">
        <v>91</v>
      </c>
      <c r="B89" s="265"/>
      <c r="C89" s="173">
        <v>565</v>
      </c>
      <c r="D89" s="173">
        <v>474</v>
      </c>
      <c r="E89" s="173">
        <v>234</v>
      </c>
      <c r="F89" s="173">
        <v>240</v>
      </c>
      <c r="G89" s="173">
        <v>91</v>
      </c>
      <c r="H89" s="173">
        <v>48</v>
      </c>
      <c r="I89" s="173">
        <v>43</v>
      </c>
      <c r="J89" s="182"/>
    </row>
    <row r="90" spans="1:10" s="174" customFormat="1" ht="12" customHeight="1" x14ac:dyDescent="0.2">
      <c r="A90" s="265" t="s">
        <v>92</v>
      </c>
      <c r="B90" s="265"/>
      <c r="C90" s="173">
        <v>463</v>
      </c>
      <c r="D90" s="173">
        <v>329</v>
      </c>
      <c r="E90" s="173">
        <v>164</v>
      </c>
      <c r="F90" s="173">
        <v>165</v>
      </c>
      <c r="G90" s="173">
        <v>134</v>
      </c>
      <c r="H90" s="173">
        <v>69</v>
      </c>
      <c r="I90" s="173">
        <v>65</v>
      </c>
      <c r="J90" s="182"/>
    </row>
    <row r="91" spans="1:10" s="174" customFormat="1" ht="12" customHeight="1" x14ac:dyDescent="0.2">
      <c r="A91" s="265" t="s">
        <v>93</v>
      </c>
      <c r="B91" s="265"/>
      <c r="C91" s="173">
        <v>1375</v>
      </c>
      <c r="D91" s="173">
        <v>1098</v>
      </c>
      <c r="E91" s="173">
        <v>520</v>
      </c>
      <c r="F91" s="173">
        <v>578</v>
      </c>
      <c r="G91" s="173">
        <v>277</v>
      </c>
      <c r="H91" s="173">
        <v>152</v>
      </c>
      <c r="I91" s="173">
        <v>125</v>
      </c>
      <c r="J91" s="182"/>
    </row>
    <row r="92" spans="1:10" s="174" customFormat="1" ht="12" customHeight="1" x14ac:dyDescent="0.2">
      <c r="A92" s="265" t="s">
        <v>94</v>
      </c>
      <c r="B92" s="265"/>
      <c r="C92" s="173">
        <v>1727</v>
      </c>
      <c r="D92" s="173">
        <v>1101</v>
      </c>
      <c r="E92" s="173">
        <v>515</v>
      </c>
      <c r="F92" s="173">
        <v>586</v>
      </c>
      <c r="G92" s="173">
        <v>626</v>
      </c>
      <c r="H92" s="173">
        <v>326</v>
      </c>
      <c r="I92" s="173">
        <v>300</v>
      </c>
      <c r="J92" s="182"/>
    </row>
    <row r="93" spans="1:10" s="174" customFormat="1" ht="12" customHeight="1" x14ac:dyDescent="0.2">
      <c r="A93" s="265" t="s">
        <v>95</v>
      </c>
      <c r="B93" s="265"/>
      <c r="C93" s="173">
        <v>62615</v>
      </c>
      <c r="D93" s="173">
        <v>38547</v>
      </c>
      <c r="E93" s="173">
        <v>17888</v>
      </c>
      <c r="F93" s="173">
        <v>20659</v>
      </c>
      <c r="G93" s="173">
        <v>24068</v>
      </c>
      <c r="H93" s="173">
        <v>12251</v>
      </c>
      <c r="I93" s="173">
        <v>11817</v>
      </c>
      <c r="J93" s="182"/>
    </row>
    <row r="94" spans="1:10" s="174" customFormat="1" ht="12" customHeight="1" x14ac:dyDescent="0.2">
      <c r="A94" s="265" t="s">
        <v>96</v>
      </c>
      <c r="B94" s="265"/>
      <c r="C94" s="173">
        <v>1627</v>
      </c>
      <c r="D94" s="173">
        <v>1263</v>
      </c>
      <c r="E94" s="173">
        <v>586</v>
      </c>
      <c r="F94" s="173">
        <v>677</v>
      </c>
      <c r="G94" s="173">
        <v>364</v>
      </c>
      <c r="H94" s="173">
        <v>190</v>
      </c>
      <c r="I94" s="173">
        <v>174</v>
      </c>
      <c r="J94" s="182"/>
    </row>
    <row r="95" spans="1:10" s="174" customFormat="1" ht="12" customHeight="1" x14ac:dyDescent="0.2">
      <c r="A95" s="265" t="s">
        <v>97</v>
      </c>
      <c r="B95" s="265"/>
      <c r="C95" s="173">
        <v>1305</v>
      </c>
      <c r="D95" s="173">
        <v>1045</v>
      </c>
      <c r="E95" s="173">
        <v>502</v>
      </c>
      <c r="F95" s="173">
        <v>543</v>
      </c>
      <c r="G95" s="173">
        <v>260</v>
      </c>
      <c r="H95" s="173">
        <v>156</v>
      </c>
      <c r="I95" s="173">
        <v>104</v>
      </c>
      <c r="J95" s="182"/>
    </row>
    <row r="96" spans="1:10" s="174" customFormat="1" ht="12" customHeight="1" x14ac:dyDescent="0.2">
      <c r="A96" s="265" t="s">
        <v>98</v>
      </c>
      <c r="B96" s="265"/>
      <c r="C96" s="173">
        <v>700</v>
      </c>
      <c r="D96" s="173">
        <v>452</v>
      </c>
      <c r="E96" s="173">
        <v>229</v>
      </c>
      <c r="F96" s="173">
        <v>223</v>
      </c>
      <c r="G96" s="173">
        <v>248</v>
      </c>
      <c r="H96" s="173">
        <v>126</v>
      </c>
      <c r="I96" s="173">
        <v>122</v>
      </c>
      <c r="J96" s="182"/>
    </row>
    <row r="97" spans="1:10" s="174" customFormat="1" ht="12" customHeight="1" x14ac:dyDescent="0.2">
      <c r="A97" s="265" t="s">
        <v>99</v>
      </c>
      <c r="B97" s="265"/>
      <c r="C97" s="173">
        <v>6153</v>
      </c>
      <c r="D97" s="173">
        <v>3566</v>
      </c>
      <c r="E97" s="173">
        <v>1591</v>
      </c>
      <c r="F97" s="173">
        <v>1975</v>
      </c>
      <c r="G97" s="173">
        <v>2587</v>
      </c>
      <c r="H97" s="173">
        <v>1299</v>
      </c>
      <c r="I97" s="173">
        <v>1288</v>
      </c>
      <c r="J97" s="182"/>
    </row>
    <row r="98" spans="1:10" s="174" customFormat="1" ht="12" customHeight="1" x14ac:dyDescent="0.2">
      <c r="A98" s="265" t="s">
        <v>100</v>
      </c>
      <c r="B98" s="265"/>
      <c r="C98" s="173">
        <v>1437</v>
      </c>
      <c r="D98" s="173">
        <v>1038</v>
      </c>
      <c r="E98" s="173">
        <v>488</v>
      </c>
      <c r="F98" s="173">
        <v>550</v>
      </c>
      <c r="G98" s="173">
        <v>399</v>
      </c>
      <c r="H98" s="173">
        <v>226</v>
      </c>
      <c r="I98" s="173">
        <v>173</v>
      </c>
      <c r="J98" s="182"/>
    </row>
    <row r="99" spans="1:10" s="174" customFormat="1" ht="12" customHeight="1" x14ac:dyDescent="0.2">
      <c r="A99" s="265" t="s">
        <v>101</v>
      </c>
      <c r="B99" s="265"/>
      <c r="C99" s="173">
        <v>1806</v>
      </c>
      <c r="D99" s="173">
        <v>1144</v>
      </c>
      <c r="E99" s="173">
        <v>536</v>
      </c>
      <c r="F99" s="173">
        <v>608</v>
      </c>
      <c r="G99" s="173">
        <v>662</v>
      </c>
      <c r="H99" s="173">
        <v>358</v>
      </c>
      <c r="I99" s="173">
        <v>304</v>
      </c>
      <c r="J99" s="182"/>
    </row>
    <row r="100" spans="1:10" s="174" customFormat="1" ht="12" customHeight="1" x14ac:dyDescent="0.2">
      <c r="A100" s="265" t="s">
        <v>102</v>
      </c>
      <c r="B100" s="265"/>
      <c r="C100" s="173">
        <v>1377</v>
      </c>
      <c r="D100" s="173">
        <v>1187</v>
      </c>
      <c r="E100" s="173">
        <v>587</v>
      </c>
      <c r="F100" s="173">
        <v>600</v>
      </c>
      <c r="G100" s="173">
        <v>190</v>
      </c>
      <c r="H100" s="173">
        <v>97</v>
      </c>
      <c r="I100" s="173">
        <v>93</v>
      </c>
      <c r="J100" s="182"/>
    </row>
    <row r="101" spans="1:10" s="174" customFormat="1" ht="12" customHeight="1" x14ac:dyDescent="0.2">
      <c r="A101" s="265" t="s">
        <v>103</v>
      </c>
      <c r="B101" s="265"/>
      <c r="C101" s="173">
        <v>317</v>
      </c>
      <c r="D101" s="173">
        <v>270</v>
      </c>
      <c r="E101" s="173">
        <v>128</v>
      </c>
      <c r="F101" s="173">
        <v>142</v>
      </c>
      <c r="G101" s="173">
        <v>47</v>
      </c>
      <c r="H101" s="173">
        <v>27</v>
      </c>
      <c r="I101" s="173">
        <v>20</v>
      </c>
      <c r="J101" s="182"/>
    </row>
    <row r="102" spans="1:10" s="174" customFormat="1" ht="12" customHeight="1" x14ac:dyDescent="0.2">
      <c r="A102" s="265" t="s">
        <v>338</v>
      </c>
      <c r="B102" s="265"/>
      <c r="C102" s="173">
        <v>4508</v>
      </c>
      <c r="D102" s="173">
        <v>3658</v>
      </c>
      <c r="E102" s="173">
        <v>1821</v>
      </c>
      <c r="F102" s="173">
        <v>1837</v>
      </c>
      <c r="G102" s="173">
        <v>850</v>
      </c>
      <c r="H102" s="173">
        <v>462</v>
      </c>
      <c r="I102" s="173">
        <v>388</v>
      </c>
      <c r="J102" s="182"/>
    </row>
    <row r="103" spans="1:10" s="174" customFormat="1" ht="12" customHeight="1" x14ac:dyDescent="0.2">
      <c r="A103" s="265" t="s">
        <v>104</v>
      </c>
      <c r="B103" s="265"/>
      <c r="C103" s="173">
        <v>849</v>
      </c>
      <c r="D103" s="173">
        <v>631</v>
      </c>
      <c r="E103" s="173">
        <v>297</v>
      </c>
      <c r="F103" s="173">
        <v>334</v>
      </c>
      <c r="G103" s="173">
        <v>218</v>
      </c>
      <c r="H103" s="173">
        <v>115</v>
      </c>
      <c r="I103" s="173">
        <v>103</v>
      </c>
      <c r="J103" s="182"/>
    </row>
    <row r="104" spans="1:10" s="174" customFormat="1" ht="12" customHeight="1" x14ac:dyDescent="0.2">
      <c r="A104" s="265" t="s">
        <v>105</v>
      </c>
      <c r="B104" s="265"/>
      <c r="C104" s="173">
        <v>715</v>
      </c>
      <c r="D104" s="173">
        <v>434</v>
      </c>
      <c r="E104" s="173">
        <v>200</v>
      </c>
      <c r="F104" s="173">
        <v>234</v>
      </c>
      <c r="G104" s="173">
        <v>281</v>
      </c>
      <c r="H104" s="173">
        <v>159</v>
      </c>
      <c r="I104" s="173">
        <v>122</v>
      </c>
      <c r="J104" s="182"/>
    </row>
    <row r="105" spans="1:10" s="174" customFormat="1" ht="12" customHeight="1" x14ac:dyDescent="0.2">
      <c r="A105" s="265" t="s">
        <v>106</v>
      </c>
      <c r="B105" s="265"/>
      <c r="C105" s="173">
        <v>810</v>
      </c>
      <c r="D105" s="173">
        <v>621</v>
      </c>
      <c r="E105" s="173">
        <v>282</v>
      </c>
      <c r="F105" s="173">
        <v>339</v>
      </c>
      <c r="G105" s="173">
        <v>189</v>
      </c>
      <c r="H105" s="173">
        <v>96</v>
      </c>
      <c r="I105" s="173">
        <v>93</v>
      </c>
      <c r="J105" s="182"/>
    </row>
    <row r="106" spans="1:10" s="174" customFormat="1" ht="12" customHeight="1" x14ac:dyDescent="0.2">
      <c r="A106" s="265" t="s">
        <v>107</v>
      </c>
      <c r="B106" s="265"/>
      <c r="C106" s="173">
        <v>324</v>
      </c>
      <c r="D106" s="173">
        <v>282</v>
      </c>
      <c r="E106" s="173">
        <v>131</v>
      </c>
      <c r="F106" s="173">
        <v>151</v>
      </c>
      <c r="G106" s="173">
        <v>42</v>
      </c>
      <c r="H106" s="173">
        <v>19</v>
      </c>
      <c r="I106" s="173">
        <v>23</v>
      </c>
      <c r="J106" s="182"/>
    </row>
    <row r="107" spans="1:10" s="174" customFormat="1" ht="12" customHeight="1" x14ac:dyDescent="0.2">
      <c r="A107" s="265" t="s">
        <v>108</v>
      </c>
      <c r="B107" s="265"/>
      <c r="C107" s="173">
        <v>832</v>
      </c>
      <c r="D107" s="173">
        <v>746</v>
      </c>
      <c r="E107" s="173">
        <v>347</v>
      </c>
      <c r="F107" s="173">
        <v>399</v>
      </c>
      <c r="G107" s="173">
        <v>86</v>
      </c>
      <c r="H107" s="173">
        <v>45</v>
      </c>
      <c r="I107" s="173">
        <v>41</v>
      </c>
      <c r="J107" s="182"/>
    </row>
    <row r="108" spans="1:10" s="174" customFormat="1" ht="12" customHeight="1" x14ac:dyDescent="0.2">
      <c r="A108" s="265" t="s">
        <v>109</v>
      </c>
      <c r="B108" s="265"/>
      <c r="C108" s="173">
        <v>1482</v>
      </c>
      <c r="D108" s="173">
        <v>1223</v>
      </c>
      <c r="E108" s="173">
        <v>584</v>
      </c>
      <c r="F108" s="173">
        <v>639</v>
      </c>
      <c r="G108" s="173">
        <v>259</v>
      </c>
      <c r="H108" s="173">
        <v>119</v>
      </c>
      <c r="I108" s="173">
        <v>140</v>
      </c>
      <c r="J108" s="182"/>
    </row>
    <row r="109" spans="1:10" s="174" customFormat="1" ht="12" customHeight="1" x14ac:dyDescent="0.2">
      <c r="A109" s="265" t="s">
        <v>110</v>
      </c>
      <c r="B109" s="265"/>
      <c r="C109" s="173">
        <v>4303</v>
      </c>
      <c r="D109" s="173">
        <v>1817</v>
      </c>
      <c r="E109" s="173">
        <v>852</v>
      </c>
      <c r="F109" s="173">
        <v>965</v>
      </c>
      <c r="G109" s="173">
        <v>2486</v>
      </c>
      <c r="H109" s="173">
        <v>1359</v>
      </c>
      <c r="I109" s="173">
        <v>1127</v>
      </c>
      <c r="J109" s="182"/>
    </row>
    <row r="110" spans="1:10" s="174" customFormat="1" ht="12" customHeight="1" x14ac:dyDescent="0.2">
      <c r="A110" s="265" t="s">
        <v>111</v>
      </c>
      <c r="B110" s="265"/>
      <c r="C110" s="173">
        <v>1907</v>
      </c>
      <c r="D110" s="173">
        <v>1622</v>
      </c>
      <c r="E110" s="173">
        <v>794</v>
      </c>
      <c r="F110" s="173">
        <v>828</v>
      </c>
      <c r="G110" s="173">
        <v>285</v>
      </c>
      <c r="H110" s="173">
        <v>146</v>
      </c>
      <c r="I110" s="173">
        <v>139</v>
      </c>
      <c r="J110" s="182"/>
    </row>
    <row r="111" spans="1:10" s="174" customFormat="1" ht="12" customHeight="1" x14ac:dyDescent="0.2">
      <c r="A111" s="265" t="s">
        <v>112</v>
      </c>
      <c r="B111" s="265"/>
      <c r="C111" s="173">
        <v>773</v>
      </c>
      <c r="D111" s="173">
        <v>514</v>
      </c>
      <c r="E111" s="173">
        <v>235</v>
      </c>
      <c r="F111" s="173">
        <v>279</v>
      </c>
      <c r="G111" s="173">
        <v>259</v>
      </c>
      <c r="H111" s="173">
        <v>137</v>
      </c>
      <c r="I111" s="173">
        <v>122</v>
      </c>
      <c r="J111" s="182"/>
    </row>
    <row r="112" spans="1:10" s="174" customFormat="1" ht="12" customHeight="1" x14ac:dyDescent="0.2">
      <c r="A112" s="265" t="s">
        <v>113</v>
      </c>
      <c r="B112" s="265"/>
      <c r="C112" s="173">
        <v>1526</v>
      </c>
      <c r="D112" s="173">
        <v>1180</v>
      </c>
      <c r="E112" s="173">
        <v>556</v>
      </c>
      <c r="F112" s="173">
        <v>624</v>
      </c>
      <c r="G112" s="173">
        <v>346</v>
      </c>
      <c r="H112" s="173">
        <v>196</v>
      </c>
      <c r="I112" s="173">
        <v>150</v>
      </c>
      <c r="J112" s="182"/>
    </row>
    <row r="113" spans="1:10" s="174" customFormat="1" ht="12" customHeight="1" x14ac:dyDescent="0.2">
      <c r="A113" s="265" t="s">
        <v>114</v>
      </c>
      <c r="B113" s="265"/>
      <c r="C113" s="173">
        <v>1348</v>
      </c>
      <c r="D113" s="173">
        <v>1084</v>
      </c>
      <c r="E113" s="173">
        <v>514</v>
      </c>
      <c r="F113" s="173">
        <v>570</v>
      </c>
      <c r="G113" s="173">
        <v>264</v>
      </c>
      <c r="H113" s="173">
        <v>151</v>
      </c>
      <c r="I113" s="173">
        <v>113</v>
      </c>
      <c r="J113" s="182"/>
    </row>
    <row r="114" spans="1:10" s="174" customFormat="1" ht="12" customHeight="1" x14ac:dyDescent="0.2">
      <c r="A114" s="265" t="s">
        <v>116</v>
      </c>
      <c r="B114" s="265"/>
      <c r="C114" s="173">
        <v>817</v>
      </c>
      <c r="D114" s="173">
        <v>650</v>
      </c>
      <c r="E114" s="173">
        <v>317</v>
      </c>
      <c r="F114" s="173">
        <v>333</v>
      </c>
      <c r="G114" s="173">
        <v>167</v>
      </c>
      <c r="H114" s="173">
        <v>96</v>
      </c>
      <c r="I114" s="173">
        <v>71</v>
      </c>
      <c r="J114" s="182"/>
    </row>
    <row r="115" spans="1:10" s="174" customFormat="1" ht="12" customHeight="1" x14ac:dyDescent="0.2">
      <c r="A115" s="265" t="s">
        <v>117</v>
      </c>
      <c r="B115" s="265"/>
      <c r="C115" s="173">
        <v>2199</v>
      </c>
      <c r="D115" s="173">
        <v>1474</v>
      </c>
      <c r="E115" s="173">
        <v>672</v>
      </c>
      <c r="F115" s="173">
        <v>802</v>
      </c>
      <c r="G115" s="173">
        <v>725</v>
      </c>
      <c r="H115" s="173">
        <v>370</v>
      </c>
      <c r="I115" s="173">
        <v>355</v>
      </c>
      <c r="J115" s="182"/>
    </row>
    <row r="116" spans="1:10" s="174" customFormat="1" ht="12" customHeight="1" x14ac:dyDescent="0.2">
      <c r="A116" s="265" t="s">
        <v>118</v>
      </c>
      <c r="B116" s="265"/>
      <c r="C116" s="173">
        <v>685</v>
      </c>
      <c r="D116" s="173">
        <v>545</v>
      </c>
      <c r="E116" s="173">
        <v>247</v>
      </c>
      <c r="F116" s="173">
        <v>298</v>
      </c>
      <c r="G116" s="173">
        <v>140</v>
      </c>
      <c r="H116" s="173">
        <v>77</v>
      </c>
      <c r="I116" s="173">
        <v>63</v>
      </c>
      <c r="J116" s="182"/>
    </row>
    <row r="117" spans="1:10" s="174" customFormat="1" ht="12" customHeight="1" x14ac:dyDescent="0.2">
      <c r="A117" s="265" t="s">
        <v>121</v>
      </c>
      <c r="B117" s="265"/>
      <c r="C117" s="173">
        <v>1835</v>
      </c>
      <c r="D117" s="173">
        <v>1210</v>
      </c>
      <c r="E117" s="173">
        <v>549</v>
      </c>
      <c r="F117" s="173">
        <v>661</v>
      </c>
      <c r="G117" s="173">
        <v>625</v>
      </c>
      <c r="H117" s="173">
        <v>293</v>
      </c>
      <c r="I117" s="173">
        <v>332</v>
      </c>
      <c r="J117" s="182"/>
    </row>
    <row r="118" spans="1:10" s="174" customFormat="1" ht="12" customHeight="1" x14ac:dyDescent="0.2">
      <c r="A118" s="265" t="s">
        <v>122</v>
      </c>
      <c r="B118" s="265"/>
      <c r="C118" s="173">
        <v>3104</v>
      </c>
      <c r="D118" s="173">
        <v>2255</v>
      </c>
      <c r="E118" s="173">
        <v>1064</v>
      </c>
      <c r="F118" s="173">
        <v>1191</v>
      </c>
      <c r="G118" s="173">
        <v>849</v>
      </c>
      <c r="H118" s="173">
        <v>451</v>
      </c>
      <c r="I118" s="173">
        <v>398</v>
      </c>
      <c r="J118" s="182"/>
    </row>
    <row r="119" spans="1:10" s="174" customFormat="1" ht="12" customHeight="1" x14ac:dyDescent="0.2">
      <c r="A119" s="265" t="s">
        <v>124</v>
      </c>
      <c r="B119" s="265"/>
      <c r="C119" s="173">
        <v>583</v>
      </c>
      <c r="D119" s="173">
        <v>477</v>
      </c>
      <c r="E119" s="173">
        <v>229</v>
      </c>
      <c r="F119" s="173">
        <v>248</v>
      </c>
      <c r="G119" s="173">
        <v>106</v>
      </c>
      <c r="H119" s="173">
        <v>52</v>
      </c>
      <c r="I119" s="173">
        <v>54</v>
      </c>
      <c r="J119" s="182"/>
    </row>
    <row r="120" spans="1:10" s="174" customFormat="1" ht="12" customHeight="1" x14ac:dyDescent="0.2">
      <c r="A120" s="265" t="s">
        <v>125</v>
      </c>
      <c r="B120" s="265"/>
      <c r="C120" s="173">
        <v>1877</v>
      </c>
      <c r="D120" s="173">
        <v>1427</v>
      </c>
      <c r="E120" s="173">
        <v>659</v>
      </c>
      <c r="F120" s="173">
        <v>768</v>
      </c>
      <c r="G120" s="173">
        <v>450</v>
      </c>
      <c r="H120" s="173">
        <v>232</v>
      </c>
      <c r="I120" s="173">
        <v>218</v>
      </c>
      <c r="J120" s="182"/>
    </row>
    <row r="121" spans="1:10" s="174" customFormat="1" ht="12" customHeight="1" x14ac:dyDescent="0.2">
      <c r="A121" s="269" t="s">
        <v>126</v>
      </c>
      <c r="B121" s="269"/>
      <c r="C121" s="179">
        <v>431</v>
      </c>
      <c r="D121" s="179">
        <v>245</v>
      </c>
      <c r="E121" s="179">
        <v>125</v>
      </c>
      <c r="F121" s="179">
        <v>120</v>
      </c>
      <c r="G121" s="179">
        <v>186</v>
      </c>
      <c r="H121" s="179">
        <v>105</v>
      </c>
      <c r="I121" s="179">
        <v>81</v>
      </c>
      <c r="J121" s="182"/>
    </row>
    <row r="122" spans="1:10" s="174" customFormat="1" ht="12" customHeight="1" x14ac:dyDescent="0.2">
      <c r="A122" s="177"/>
      <c r="B122" s="177"/>
      <c r="C122" s="177"/>
      <c r="D122" s="177"/>
      <c r="E122" s="177"/>
      <c r="F122" s="177"/>
      <c r="G122" s="177"/>
      <c r="H122" s="177"/>
      <c r="I122" s="177"/>
      <c r="J122" s="182"/>
    </row>
    <row r="123" spans="1:10" s="174" customFormat="1" ht="12" customHeight="1" x14ac:dyDescent="0.2">
      <c r="A123" s="264" t="s">
        <v>127</v>
      </c>
      <c r="B123" s="264"/>
      <c r="C123" s="171">
        <v>63827</v>
      </c>
      <c r="D123" s="171">
        <v>48102</v>
      </c>
      <c r="E123" s="171">
        <v>22469</v>
      </c>
      <c r="F123" s="171">
        <v>25633</v>
      </c>
      <c r="G123" s="171">
        <v>15725</v>
      </c>
      <c r="H123" s="171">
        <v>8130</v>
      </c>
      <c r="I123" s="171">
        <v>7595</v>
      </c>
      <c r="J123" s="182"/>
    </row>
    <row r="124" spans="1:10" s="174" customFormat="1" ht="12" customHeight="1" x14ac:dyDescent="0.2">
      <c r="A124" s="265" t="s">
        <v>128</v>
      </c>
      <c r="B124" s="265"/>
      <c r="C124" s="173">
        <v>5497</v>
      </c>
      <c r="D124" s="173">
        <v>3967</v>
      </c>
      <c r="E124" s="173">
        <v>1815</v>
      </c>
      <c r="F124" s="173">
        <v>2152</v>
      </c>
      <c r="G124" s="173">
        <v>1530</v>
      </c>
      <c r="H124" s="173">
        <v>789</v>
      </c>
      <c r="I124" s="173">
        <v>741</v>
      </c>
      <c r="J124" s="182"/>
    </row>
    <row r="125" spans="1:10" s="174" customFormat="1" ht="12" customHeight="1" x14ac:dyDescent="0.2">
      <c r="A125" s="265" t="s">
        <v>129</v>
      </c>
      <c r="B125" s="265"/>
      <c r="C125" s="173">
        <v>172</v>
      </c>
      <c r="D125" s="173">
        <v>165</v>
      </c>
      <c r="E125" s="173">
        <v>78</v>
      </c>
      <c r="F125" s="173">
        <v>87</v>
      </c>
      <c r="G125" s="173">
        <v>7</v>
      </c>
      <c r="H125" s="173">
        <v>3</v>
      </c>
      <c r="I125" s="173">
        <v>4</v>
      </c>
      <c r="J125" s="182"/>
    </row>
    <row r="126" spans="1:10" s="174" customFormat="1" ht="12" customHeight="1" x14ac:dyDescent="0.2">
      <c r="A126" s="265" t="s">
        <v>130</v>
      </c>
      <c r="B126" s="265"/>
      <c r="C126" s="173">
        <v>480</v>
      </c>
      <c r="D126" s="173">
        <v>375</v>
      </c>
      <c r="E126" s="173">
        <v>174</v>
      </c>
      <c r="F126" s="173">
        <v>201</v>
      </c>
      <c r="G126" s="173">
        <v>105</v>
      </c>
      <c r="H126" s="173">
        <v>61</v>
      </c>
      <c r="I126" s="173">
        <v>44</v>
      </c>
      <c r="J126" s="182"/>
    </row>
    <row r="127" spans="1:10" s="174" customFormat="1" ht="12" customHeight="1" x14ac:dyDescent="0.2">
      <c r="A127" s="265" t="s">
        <v>131</v>
      </c>
      <c r="B127" s="265"/>
      <c r="C127" s="173">
        <v>1695</v>
      </c>
      <c r="D127" s="173">
        <v>1326</v>
      </c>
      <c r="E127" s="173">
        <v>649</v>
      </c>
      <c r="F127" s="173">
        <v>677</v>
      </c>
      <c r="G127" s="173">
        <v>369</v>
      </c>
      <c r="H127" s="173">
        <v>189</v>
      </c>
      <c r="I127" s="173">
        <v>180</v>
      </c>
      <c r="J127" s="182"/>
    </row>
    <row r="128" spans="1:10" s="174" customFormat="1" ht="12" customHeight="1" x14ac:dyDescent="0.2">
      <c r="A128" s="265" t="s">
        <v>134</v>
      </c>
      <c r="B128" s="265"/>
      <c r="C128" s="173">
        <v>1134</v>
      </c>
      <c r="D128" s="173">
        <v>1023</v>
      </c>
      <c r="E128" s="173">
        <v>523</v>
      </c>
      <c r="F128" s="173">
        <v>500</v>
      </c>
      <c r="G128" s="173">
        <v>111</v>
      </c>
      <c r="H128" s="173">
        <v>64</v>
      </c>
      <c r="I128" s="173">
        <v>47</v>
      </c>
      <c r="J128" s="182"/>
    </row>
    <row r="129" spans="1:10" s="174" customFormat="1" ht="12" customHeight="1" x14ac:dyDescent="0.2">
      <c r="A129" s="265" t="s">
        <v>136</v>
      </c>
      <c r="B129" s="265"/>
      <c r="C129" s="173">
        <v>9</v>
      </c>
      <c r="D129" s="173">
        <v>9</v>
      </c>
      <c r="E129" s="173">
        <v>5</v>
      </c>
      <c r="F129" s="173">
        <v>4</v>
      </c>
      <c r="G129" s="173">
        <v>0</v>
      </c>
      <c r="H129" s="173">
        <v>0</v>
      </c>
      <c r="I129" s="173">
        <v>0</v>
      </c>
      <c r="J129" s="182"/>
    </row>
    <row r="130" spans="1:10" s="174" customFormat="1" ht="12" customHeight="1" x14ac:dyDescent="0.2">
      <c r="A130" s="265" t="s">
        <v>137</v>
      </c>
      <c r="B130" s="265"/>
      <c r="C130" s="173">
        <v>2845</v>
      </c>
      <c r="D130" s="173">
        <v>2455</v>
      </c>
      <c r="E130" s="173">
        <v>1205</v>
      </c>
      <c r="F130" s="173">
        <v>1250</v>
      </c>
      <c r="G130" s="173">
        <v>390</v>
      </c>
      <c r="H130" s="173">
        <v>205</v>
      </c>
      <c r="I130" s="173">
        <v>185</v>
      </c>
      <c r="J130" s="182"/>
    </row>
    <row r="131" spans="1:10" s="174" customFormat="1" ht="12" customHeight="1" x14ac:dyDescent="0.2">
      <c r="A131" s="265" t="s">
        <v>138</v>
      </c>
      <c r="B131" s="265"/>
      <c r="C131" s="173">
        <v>107</v>
      </c>
      <c r="D131" s="173">
        <v>103</v>
      </c>
      <c r="E131" s="173">
        <v>50</v>
      </c>
      <c r="F131" s="173">
        <v>53</v>
      </c>
      <c r="G131" s="173">
        <v>4</v>
      </c>
      <c r="H131" s="173">
        <v>2</v>
      </c>
      <c r="I131" s="173">
        <v>2</v>
      </c>
      <c r="J131" s="182"/>
    </row>
    <row r="132" spans="1:10" s="174" customFormat="1" ht="12" customHeight="1" x14ac:dyDescent="0.2">
      <c r="A132" s="265" t="s">
        <v>339</v>
      </c>
      <c r="B132" s="265"/>
      <c r="C132" s="173">
        <v>5136</v>
      </c>
      <c r="D132" s="173">
        <v>4030</v>
      </c>
      <c r="E132" s="173">
        <v>1944</v>
      </c>
      <c r="F132" s="173">
        <v>2086</v>
      </c>
      <c r="G132" s="173">
        <v>1106</v>
      </c>
      <c r="H132" s="173">
        <v>610</v>
      </c>
      <c r="I132" s="173">
        <v>496</v>
      </c>
      <c r="J132" s="182"/>
    </row>
    <row r="133" spans="1:10" s="174" customFormat="1" ht="12" customHeight="1" x14ac:dyDescent="0.2">
      <c r="A133" s="265" t="s">
        <v>140</v>
      </c>
      <c r="B133" s="265"/>
      <c r="C133" s="173">
        <v>4666</v>
      </c>
      <c r="D133" s="173">
        <v>3784</v>
      </c>
      <c r="E133" s="173">
        <v>1801</v>
      </c>
      <c r="F133" s="173">
        <v>1983</v>
      </c>
      <c r="G133" s="173">
        <v>882</v>
      </c>
      <c r="H133" s="173">
        <v>483</v>
      </c>
      <c r="I133" s="173">
        <v>399</v>
      </c>
      <c r="J133" s="182"/>
    </row>
    <row r="134" spans="1:10" s="174" customFormat="1" ht="12" customHeight="1" x14ac:dyDescent="0.2">
      <c r="A134" s="265" t="s">
        <v>144</v>
      </c>
      <c r="B134" s="265"/>
      <c r="C134" s="173">
        <v>1299</v>
      </c>
      <c r="D134" s="173">
        <v>1014</v>
      </c>
      <c r="E134" s="173">
        <v>489</v>
      </c>
      <c r="F134" s="173">
        <v>525</v>
      </c>
      <c r="G134" s="173">
        <v>285</v>
      </c>
      <c r="H134" s="173">
        <v>156</v>
      </c>
      <c r="I134" s="173">
        <v>129</v>
      </c>
      <c r="J134" s="182"/>
    </row>
    <row r="135" spans="1:10" s="174" customFormat="1" ht="12" customHeight="1" x14ac:dyDescent="0.2">
      <c r="A135" s="265" t="s">
        <v>145</v>
      </c>
      <c r="B135" s="265"/>
      <c r="C135" s="173">
        <v>15776</v>
      </c>
      <c r="D135" s="173">
        <v>10373</v>
      </c>
      <c r="E135" s="173">
        <v>4663</v>
      </c>
      <c r="F135" s="173">
        <v>5710</v>
      </c>
      <c r="G135" s="173">
        <v>5403</v>
      </c>
      <c r="H135" s="173">
        <v>2738</v>
      </c>
      <c r="I135" s="173">
        <v>2665</v>
      </c>
      <c r="J135" s="182"/>
    </row>
    <row r="136" spans="1:10" s="174" customFormat="1" ht="12" customHeight="1" x14ac:dyDescent="0.2">
      <c r="A136" s="265" t="s">
        <v>146</v>
      </c>
      <c r="B136" s="265"/>
      <c r="C136" s="173">
        <v>6695</v>
      </c>
      <c r="D136" s="173">
        <v>5180</v>
      </c>
      <c r="E136" s="173">
        <v>2471</v>
      </c>
      <c r="F136" s="173">
        <v>2709</v>
      </c>
      <c r="G136" s="173">
        <v>1515</v>
      </c>
      <c r="H136" s="173">
        <v>791</v>
      </c>
      <c r="I136" s="173">
        <v>724</v>
      </c>
      <c r="J136" s="182"/>
    </row>
    <row r="137" spans="1:10" s="174" customFormat="1" ht="12" customHeight="1" x14ac:dyDescent="0.2">
      <c r="A137" s="265" t="s">
        <v>148</v>
      </c>
      <c r="B137" s="265"/>
      <c r="C137" s="173">
        <v>209</v>
      </c>
      <c r="D137" s="173">
        <v>190</v>
      </c>
      <c r="E137" s="173">
        <v>92</v>
      </c>
      <c r="F137" s="173">
        <v>98</v>
      </c>
      <c r="G137" s="173">
        <v>19</v>
      </c>
      <c r="H137" s="173">
        <v>14</v>
      </c>
      <c r="I137" s="173">
        <v>5</v>
      </c>
      <c r="J137" s="182"/>
    </row>
    <row r="138" spans="1:10" s="174" customFormat="1" ht="12" customHeight="1" x14ac:dyDescent="0.2">
      <c r="A138" s="265" t="s">
        <v>149</v>
      </c>
      <c r="B138" s="265"/>
      <c r="C138" s="173">
        <v>7281</v>
      </c>
      <c r="D138" s="173">
        <v>5503</v>
      </c>
      <c r="E138" s="173">
        <v>2480</v>
      </c>
      <c r="F138" s="173">
        <v>3023</v>
      </c>
      <c r="G138" s="173">
        <v>1778</v>
      </c>
      <c r="H138" s="173">
        <v>901</v>
      </c>
      <c r="I138" s="173">
        <v>877</v>
      </c>
      <c r="J138" s="182"/>
    </row>
    <row r="139" spans="1:10" s="174" customFormat="1" ht="12" customHeight="1" x14ac:dyDescent="0.2">
      <c r="A139" s="265" t="s">
        <v>151</v>
      </c>
      <c r="B139" s="265"/>
      <c r="C139" s="173">
        <v>2675</v>
      </c>
      <c r="D139" s="173">
        <v>1904</v>
      </c>
      <c r="E139" s="173">
        <v>848</v>
      </c>
      <c r="F139" s="173">
        <v>1056</v>
      </c>
      <c r="G139" s="173">
        <v>771</v>
      </c>
      <c r="H139" s="173">
        <v>387</v>
      </c>
      <c r="I139" s="173">
        <v>384</v>
      </c>
      <c r="J139" s="182"/>
    </row>
    <row r="140" spans="1:10" s="174" customFormat="1" ht="12" customHeight="1" x14ac:dyDescent="0.2">
      <c r="A140" s="265" t="s">
        <v>152</v>
      </c>
      <c r="B140" s="265"/>
      <c r="C140" s="173">
        <v>661</v>
      </c>
      <c r="D140" s="173">
        <v>613</v>
      </c>
      <c r="E140" s="173">
        <v>310</v>
      </c>
      <c r="F140" s="173">
        <v>303</v>
      </c>
      <c r="G140" s="173">
        <v>48</v>
      </c>
      <c r="H140" s="173">
        <v>28</v>
      </c>
      <c r="I140" s="173">
        <v>20</v>
      </c>
      <c r="J140" s="182"/>
    </row>
    <row r="141" spans="1:10" s="174" customFormat="1" ht="12" customHeight="1" x14ac:dyDescent="0.2">
      <c r="A141" s="265" t="s">
        <v>153</v>
      </c>
      <c r="B141" s="265"/>
      <c r="C141" s="173">
        <v>717</v>
      </c>
      <c r="D141" s="173">
        <v>578</v>
      </c>
      <c r="E141" s="173">
        <v>279</v>
      </c>
      <c r="F141" s="173">
        <v>299</v>
      </c>
      <c r="G141" s="173">
        <v>139</v>
      </c>
      <c r="H141" s="173">
        <v>67</v>
      </c>
      <c r="I141" s="173">
        <v>72</v>
      </c>
      <c r="J141" s="182"/>
    </row>
    <row r="142" spans="1:10" s="174" customFormat="1" ht="12" customHeight="1" x14ac:dyDescent="0.2">
      <c r="A142" s="265" t="s">
        <v>155</v>
      </c>
      <c r="B142" s="265"/>
      <c r="C142" s="173">
        <v>573</v>
      </c>
      <c r="D142" s="173">
        <v>434</v>
      </c>
      <c r="E142" s="173">
        <v>232</v>
      </c>
      <c r="F142" s="173">
        <v>202</v>
      </c>
      <c r="G142" s="173">
        <v>139</v>
      </c>
      <c r="H142" s="173">
        <v>75</v>
      </c>
      <c r="I142" s="173">
        <v>64</v>
      </c>
      <c r="J142" s="182"/>
    </row>
    <row r="143" spans="1:10" s="174" customFormat="1" ht="12" customHeight="1" x14ac:dyDescent="0.2">
      <c r="A143" s="265" t="s">
        <v>158</v>
      </c>
      <c r="B143" s="265"/>
      <c r="C143" s="173">
        <v>82</v>
      </c>
      <c r="D143" s="173">
        <v>78</v>
      </c>
      <c r="E143" s="173">
        <v>33</v>
      </c>
      <c r="F143" s="173">
        <v>45</v>
      </c>
      <c r="G143" s="173">
        <v>4</v>
      </c>
      <c r="H143" s="173">
        <v>0</v>
      </c>
      <c r="I143" s="173">
        <v>4</v>
      </c>
      <c r="J143" s="182"/>
    </row>
    <row r="144" spans="1:10" s="174" customFormat="1" ht="12" customHeight="1" x14ac:dyDescent="0.2">
      <c r="A144" s="265" t="s">
        <v>160</v>
      </c>
      <c r="B144" s="265"/>
      <c r="C144" s="173">
        <v>3223</v>
      </c>
      <c r="D144" s="173">
        <v>2423</v>
      </c>
      <c r="E144" s="173">
        <v>1136</v>
      </c>
      <c r="F144" s="173">
        <v>1287</v>
      </c>
      <c r="G144" s="173">
        <v>800</v>
      </c>
      <c r="H144" s="173">
        <v>399</v>
      </c>
      <c r="I144" s="173">
        <v>401</v>
      </c>
      <c r="J144" s="182"/>
    </row>
    <row r="145" spans="1:10" s="174" customFormat="1" ht="12" customHeight="1" x14ac:dyDescent="0.2">
      <c r="A145" s="265" t="s">
        <v>353</v>
      </c>
      <c r="B145" s="265"/>
      <c r="C145" s="173">
        <v>2625</v>
      </c>
      <c r="D145" s="173">
        <v>2328</v>
      </c>
      <c r="E145" s="173">
        <v>1061</v>
      </c>
      <c r="F145" s="173">
        <v>1267</v>
      </c>
      <c r="G145" s="173">
        <v>297</v>
      </c>
      <c r="H145" s="173">
        <v>157</v>
      </c>
      <c r="I145" s="173">
        <v>140</v>
      </c>
      <c r="J145" s="182"/>
    </row>
    <row r="146" spans="1:10" s="174" customFormat="1" ht="12" customHeight="1" x14ac:dyDescent="0.2">
      <c r="A146" s="266" t="s">
        <v>164</v>
      </c>
      <c r="B146" s="266"/>
      <c r="C146" s="179">
        <v>270</v>
      </c>
      <c r="D146" s="179">
        <v>247</v>
      </c>
      <c r="E146" s="179">
        <v>131</v>
      </c>
      <c r="F146" s="179">
        <v>116</v>
      </c>
      <c r="G146" s="179">
        <v>23</v>
      </c>
      <c r="H146" s="179">
        <v>11</v>
      </c>
      <c r="I146" s="179">
        <v>12</v>
      </c>
      <c r="J146" s="182"/>
    </row>
    <row r="147" spans="1:10" s="174" customFormat="1" ht="12" customHeight="1" x14ac:dyDescent="0.2">
      <c r="A147" s="177"/>
      <c r="B147" s="177"/>
      <c r="C147" s="177"/>
      <c r="D147" s="177"/>
      <c r="E147" s="177"/>
      <c r="F147" s="177"/>
      <c r="G147" s="177"/>
      <c r="H147" s="177"/>
      <c r="I147" s="177"/>
      <c r="J147" s="182"/>
    </row>
    <row r="148" spans="1:10" s="174" customFormat="1" ht="12" customHeight="1" x14ac:dyDescent="0.2">
      <c r="A148" s="264" t="s">
        <v>165</v>
      </c>
      <c r="B148" s="264"/>
      <c r="C148" s="171">
        <v>5967</v>
      </c>
      <c r="D148" s="171">
        <v>5319</v>
      </c>
      <c r="E148" s="171">
        <v>2608</v>
      </c>
      <c r="F148" s="171">
        <v>2711</v>
      </c>
      <c r="G148" s="171">
        <v>648</v>
      </c>
      <c r="H148" s="171">
        <v>355</v>
      </c>
      <c r="I148" s="171">
        <v>293</v>
      </c>
      <c r="J148" s="182"/>
    </row>
    <row r="149" spans="1:10" s="174" customFormat="1" ht="12" customHeight="1" x14ac:dyDescent="0.2">
      <c r="A149" s="265" t="s">
        <v>166</v>
      </c>
      <c r="B149" s="265"/>
      <c r="C149" s="173">
        <v>1512</v>
      </c>
      <c r="D149" s="173">
        <v>1368</v>
      </c>
      <c r="E149" s="173">
        <v>671</v>
      </c>
      <c r="F149" s="173">
        <v>697</v>
      </c>
      <c r="G149" s="173">
        <v>144</v>
      </c>
      <c r="H149" s="173">
        <v>79</v>
      </c>
      <c r="I149" s="173">
        <v>65</v>
      </c>
      <c r="J149" s="182"/>
    </row>
    <row r="150" spans="1:10" s="174" customFormat="1" ht="12" customHeight="1" x14ac:dyDescent="0.2">
      <c r="A150" s="265" t="s">
        <v>167</v>
      </c>
      <c r="B150" s="265"/>
      <c r="C150" s="173">
        <v>49</v>
      </c>
      <c r="D150" s="173">
        <v>45</v>
      </c>
      <c r="E150" s="173">
        <v>29</v>
      </c>
      <c r="F150" s="173">
        <v>16</v>
      </c>
      <c r="G150" s="173">
        <v>4</v>
      </c>
      <c r="H150" s="173">
        <v>2</v>
      </c>
      <c r="I150" s="173">
        <v>2</v>
      </c>
      <c r="J150" s="182"/>
    </row>
    <row r="151" spans="1:10" s="174" customFormat="1" ht="12" customHeight="1" x14ac:dyDescent="0.2">
      <c r="A151" s="265" t="s">
        <v>168</v>
      </c>
      <c r="B151" s="265"/>
      <c r="C151" s="173">
        <v>51</v>
      </c>
      <c r="D151" s="173">
        <v>42</v>
      </c>
      <c r="E151" s="173">
        <v>27</v>
      </c>
      <c r="F151" s="173">
        <v>15</v>
      </c>
      <c r="G151" s="173">
        <v>9</v>
      </c>
      <c r="H151" s="173">
        <v>7</v>
      </c>
      <c r="I151" s="173">
        <v>2</v>
      </c>
      <c r="J151" s="182"/>
    </row>
    <row r="152" spans="1:10" s="174" customFormat="1" ht="12" customHeight="1" x14ac:dyDescent="0.2">
      <c r="A152" s="265" t="s">
        <v>169</v>
      </c>
      <c r="B152" s="265"/>
      <c r="C152" s="173">
        <v>45</v>
      </c>
      <c r="D152" s="173">
        <v>42</v>
      </c>
      <c r="E152" s="173">
        <v>24</v>
      </c>
      <c r="F152" s="173">
        <v>18</v>
      </c>
      <c r="G152" s="173">
        <v>3</v>
      </c>
      <c r="H152" s="173">
        <v>1</v>
      </c>
      <c r="I152" s="173">
        <v>2</v>
      </c>
      <c r="J152" s="182"/>
    </row>
    <row r="153" spans="1:10" s="174" customFormat="1" ht="12" customHeight="1" x14ac:dyDescent="0.2">
      <c r="A153" s="265" t="s">
        <v>170</v>
      </c>
      <c r="B153" s="265"/>
      <c r="C153" s="173">
        <v>1146</v>
      </c>
      <c r="D153" s="173">
        <v>967</v>
      </c>
      <c r="E153" s="173">
        <v>455</v>
      </c>
      <c r="F153" s="173">
        <v>512</v>
      </c>
      <c r="G153" s="173">
        <v>179</v>
      </c>
      <c r="H153" s="173">
        <v>93</v>
      </c>
      <c r="I153" s="173">
        <v>86</v>
      </c>
      <c r="J153" s="182"/>
    </row>
    <row r="154" spans="1:10" s="174" customFormat="1" ht="12" customHeight="1" x14ac:dyDescent="0.2">
      <c r="A154" s="265" t="s">
        <v>171</v>
      </c>
      <c r="B154" s="265"/>
      <c r="C154" s="173">
        <v>508</v>
      </c>
      <c r="D154" s="173">
        <v>475</v>
      </c>
      <c r="E154" s="173">
        <v>240</v>
      </c>
      <c r="F154" s="173">
        <v>235</v>
      </c>
      <c r="G154" s="173">
        <v>33</v>
      </c>
      <c r="H154" s="173">
        <v>24</v>
      </c>
      <c r="I154" s="173">
        <v>9</v>
      </c>
      <c r="J154" s="182"/>
    </row>
    <row r="155" spans="1:10" s="174" customFormat="1" ht="12" customHeight="1" x14ac:dyDescent="0.2">
      <c r="A155" s="265" t="s">
        <v>172</v>
      </c>
      <c r="B155" s="265"/>
      <c r="C155" s="173">
        <v>47</v>
      </c>
      <c r="D155" s="173">
        <v>42</v>
      </c>
      <c r="E155" s="173">
        <v>23</v>
      </c>
      <c r="F155" s="173">
        <v>19</v>
      </c>
      <c r="G155" s="173">
        <v>5</v>
      </c>
      <c r="H155" s="173">
        <v>3</v>
      </c>
      <c r="I155" s="173">
        <v>2</v>
      </c>
      <c r="J155" s="182"/>
    </row>
    <row r="156" spans="1:10" s="174" customFormat="1" ht="12" customHeight="1" x14ac:dyDescent="0.2">
      <c r="A156" s="266" t="s">
        <v>173</v>
      </c>
      <c r="B156" s="266"/>
      <c r="C156" s="179">
        <v>2609</v>
      </c>
      <c r="D156" s="179">
        <v>2338</v>
      </c>
      <c r="E156" s="179">
        <v>1139</v>
      </c>
      <c r="F156" s="179">
        <v>1199</v>
      </c>
      <c r="G156" s="179">
        <v>271</v>
      </c>
      <c r="H156" s="179">
        <v>146</v>
      </c>
      <c r="I156" s="179">
        <v>125</v>
      </c>
      <c r="J156" s="182"/>
    </row>
    <row r="157" spans="1:10" s="174" customFormat="1" ht="12" customHeight="1" x14ac:dyDescent="0.2">
      <c r="A157" s="177"/>
      <c r="B157" s="177"/>
      <c r="C157" s="177"/>
      <c r="D157" s="177"/>
      <c r="E157" s="177"/>
      <c r="F157" s="177"/>
      <c r="G157" s="177"/>
      <c r="H157" s="177"/>
      <c r="I157" s="177"/>
      <c r="J157" s="182"/>
    </row>
    <row r="158" spans="1:10" s="174" customFormat="1" ht="12" customHeight="1" x14ac:dyDescent="0.2">
      <c r="A158" s="264" t="s">
        <v>174</v>
      </c>
      <c r="B158" s="264"/>
      <c r="C158" s="171">
        <v>55755</v>
      </c>
      <c r="D158" s="171">
        <v>41171</v>
      </c>
      <c r="E158" s="171">
        <v>19559</v>
      </c>
      <c r="F158" s="171">
        <v>21612</v>
      </c>
      <c r="G158" s="171">
        <v>14584</v>
      </c>
      <c r="H158" s="171">
        <v>7663</v>
      </c>
      <c r="I158" s="171">
        <v>6921</v>
      </c>
      <c r="J158" s="182"/>
    </row>
    <row r="159" spans="1:10" s="174" customFormat="1" ht="12" customHeight="1" x14ac:dyDescent="0.2">
      <c r="A159" s="265" t="s">
        <v>175</v>
      </c>
      <c r="B159" s="265"/>
      <c r="C159" s="173">
        <v>5057</v>
      </c>
      <c r="D159" s="173">
        <v>3663</v>
      </c>
      <c r="E159" s="173">
        <v>1732</v>
      </c>
      <c r="F159" s="173">
        <v>1931</v>
      </c>
      <c r="G159" s="173">
        <v>1394</v>
      </c>
      <c r="H159" s="173">
        <v>758</v>
      </c>
      <c r="I159" s="173">
        <v>636</v>
      </c>
      <c r="J159" s="182"/>
    </row>
    <row r="160" spans="1:10" s="174" customFormat="1" ht="12" customHeight="1" x14ac:dyDescent="0.2">
      <c r="A160" s="265" t="s">
        <v>176</v>
      </c>
      <c r="B160" s="265"/>
      <c r="C160" s="173">
        <v>43279</v>
      </c>
      <c r="D160" s="173">
        <v>32262</v>
      </c>
      <c r="E160" s="173">
        <v>15218</v>
      </c>
      <c r="F160" s="173">
        <v>17044</v>
      </c>
      <c r="G160" s="173">
        <v>11017</v>
      </c>
      <c r="H160" s="173">
        <v>5735</v>
      </c>
      <c r="I160" s="173">
        <v>5282</v>
      </c>
      <c r="J160" s="182"/>
    </row>
    <row r="161" spans="1:10" s="174" customFormat="1" ht="12" customHeight="1" x14ac:dyDescent="0.2">
      <c r="A161" s="265" t="s">
        <v>177</v>
      </c>
      <c r="B161" s="265"/>
      <c r="C161" s="173">
        <v>2942</v>
      </c>
      <c r="D161" s="173">
        <v>1734</v>
      </c>
      <c r="E161" s="173">
        <v>872</v>
      </c>
      <c r="F161" s="173">
        <v>862</v>
      </c>
      <c r="G161" s="173">
        <v>1208</v>
      </c>
      <c r="H161" s="173">
        <v>657</v>
      </c>
      <c r="I161" s="173">
        <v>551</v>
      </c>
      <c r="J161" s="182"/>
    </row>
    <row r="162" spans="1:10" s="174" customFormat="1" ht="12" customHeight="1" x14ac:dyDescent="0.2">
      <c r="A162" s="265" t="s">
        <v>183</v>
      </c>
      <c r="B162" s="265"/>
      <c r="C162" s="173">
        <v>396</v>
      </c>
      <c r="D162" s="173">
        <v>358</v>
      </c>
      <c r="E162" s="173">
        <v>188</v>
      </c>
      <c r="F162" s="173">
        <v>170</v>
      </c>
      <c r="G162" s="173">
        <v>38</v>
      </c>
      <c r="H162" s="173">
        <v>15</v>
      </c>
      <c r="I162" s="173">
        <v>23</v>
      </c>
      <c r="J162" s="182"/>
    </row>
    <row r="163" spans="1:10" s="174" customFormat="1" ht="12" customHeight="1" x14ac:dyDescent="0.2">
      <c r="A163" s="265" t="s">
        <v>184</v>
      </c>
      <c r="B163" s="265"/>
      <c r="C163" s="173">
        <v>1571</v>
      </c>
      <c r="D163" s="173">
        <v>1282</v>
      </c>
      <c r="E163" s="173">
        <v>628</v>
      </c>
      <c r="F163" s="173">
        <v>654</v>
      </c>
      <c r="G163" s="173">
        <v>289</v>
      </c>
      <c r="H163" s="173">
        <v>158</v>
      </c>
      <c r="I163" s="173">
        <v>131</v>
      </c>
      <c r="J163" s="182"/>
    </row>
    <row r="164" spans="1:10" s="174" customFormat="1" ht="12" customHeight="1" x14ac:dyDescent="0.2">
      <c r="A164" s="269" t="s">
        <v>190</v>
      </c>
      <c r="B164" s="269"/>
      <c r="C164" s="179">
        <v>2510</v>
      </c>
      <c r="D164" s="179">
        <v>1872</v>
      </c>
      <c r="E164" s="179">
        <v>921</v>
      </c>
      <c r="F164" s="179">
        <v>951</v>
      </c>
      <c r="G164" s="179">
        <v>638</v>
      </c>
      <c r="H164" s="179">
        <v>340</v>
      </c>
      <c r="I164" s="179">
        <v>298</v>
      </c>
      <c r="J164" s="182"/>
    </row>
    <row r="165" spans="1:10" s="174" customFormat="1" ht="12" customHeight="1" x14ac:dyDescent="0.2">
      <c r="A165" s="177"/>
      <c r="B165" s="177"/>
      <c r="C165" s="177"/>
      <c r="D165" s="177"/>
      <c r="E165" s="177"/>
      <c r="F165" s="177"/>
      <c r="G165" s="177"/>
      <c r="H165" s="177"/>
      <c r="I165" s="177"/>
      <c r="J165" s="182"/>
    </row>
    <row r="166" spans="1:10" s="174" customFormat="1" ht="12" customHeight="1" x14ac:dyDescent="0.2">
      <c r="A166" s="264" t="s">
        <v>193</v>
      </c>
      <c r="B166" s="264"/>
      <c r="C166" s="171">
        <v>10301</v>
      </c>
      <c r="D166" s="171">
        <v>6976</v>
      </c>
      <c r="E166" s="171">
        <v>3451</v>
      </c>
      <c r="F166" s="171">
        <v>3525</v>
      </c>
      <c r="G166" s="171">
        <v>3325</v>
      </c>
      <c r="H166" s="171">
        <v>1826</v>
      </c>
      <c r="I166" s="171">
        <v>1499</v>
      </c>
      <c r="J166" s="182"/>
    </row>
    <row r="167" spans="1:10" s="174" customFormat="1" ht="12" customHeight="1" x14ac:dyDescent="0.2">
      <c r="A167" s="265" t="s">
        <v>194</v>
      </c>
      <c r="B167" s="265"/>
      <c r="C167" s="173">
        <v>6092</v>
      </c>
      <c r="D167" s="173">
        <v>4019</v>
      </c>
      <c r="E167" s="173">
        <v>2022</v>
      </c>
      <c r="F167" s="173">
        <v>1997</v>
      </c>
      <c r="G167" s="173">
        <v>2073</v>
      </c>
      <c r="H167" s="173">
        <v>1105</v>
      </c>
      <c r="I167" s="173">
        <v>968</v>
      </c>
      <c r="J167" s="182"/>
    </row>
    <row r="168" spans="1:10" s="174" customFormat="1" ht="12" customHeight="1" x14ac:dyDescent="0.2">
      <c r="A168" s="269" t="s">
        <v>374</v>
      </c>
      <c r="B168" s="269"/>
      <c r="C168" s="179">
        <v>4209</v>
      </c>
      <c r="D168" s="179">
        <v>2957</v>
      </c>
      <c r="E168" s="179">
        <v>1429</v>
      </c>
      <c r="F168" s="179">
        <v>1528</v>
      </c>
      <c r="G168" s="179">
        <v>1252</v>
      </c>
      <c r="H168" s="179">
        <v>721</v>
      </c>
      <c r="I168" s="179">
        <v>531</v>
      </c>
      <c r="J168" s="182"/>
    </row>
    <row r="169" spans="1:10" s="174" customFormat="1" ht="12" customHeight="1" x14ac:dyDescent="0.2">
      <c r="A169" s="177"/>
      <c r="B169" s="177"/>
      <c r="C169" s="177"/>
      <c r="D169" s="177"/>
      <c r="E169" s="177"/>
      <c r="F169" s="177"/>
      <c r="G169" s="177"/>
      <c r="H169" s="177"/>
      <c r="I169" s="177"/>
      <c r="J169" s="182"/>
    </row>
    <row r="170" spans="1:10" s="174" customFormat="1" ht="12" customHeight="1" x14ac:dyDescent="0.2">
      <c r="A170" s="264" t="s">
        <v>200</v>
      </c>
      <c r="B170" s="264"/>
      <c r="C170" s="171">
        <v>5658</v>
      </c>
      <c r="D170" s="171">
        <v>5128</v>
      </c>
      <c r="E170" s="171">
        <v>2536</v>
      </c>
      <c r="F170" s="171">
        <v>2592</v>
      </c>
      <c r="G170" s="171">
        <v>530</v>
      </c>
      <c r="H170" s="171">
        <v>305</v>
      </c>
      <c r="I170" s="171">
        <v>225</v>
      </c>
      <c r="J170" s="182"/>
    </row>
    <row r="171" spans="1:10" s="174" customFormat="1" ht="12" customHeight="1" x14ac:dyDescent="0.2">
      <c r="A171" s="265" t="s">
        <v>201</v>
      </c>
      <c r="B171" s="265"/>
      <c r="C171" s="173">
        <v>1813</v>
      </c>
      <c r="D171" s="173">
        <v>1594</v>
      </c>
      <c r="E171" s="173">
        <v>772</v>
      </c>
      <c r="F171" s="173">
        <v>822</v>
      </c>
      <c r="G171" s="173">
        <v>219</v>
      </c>
      <c r="H171" s="173">
        <v>129</v>
      </c>
      <c r="I171" s="173">
        <v>90</v>
      </c>
      <c r="J171" s="182"/>
    </row>
    <row r="172" spans="1:10" s="174" customFormat="1" ht="12" customHeight="1" x14ac:dyDescent="0.2">
      <c r="A172" s="265" t="s">
        <v>202</v>
      </c>
      <c r="B172" s="265"/>
      <c r="C172" s="173">
        <v>1770</v>
      </c>
      <c r="D172" s="173">
        <v>1643</v>
      </c>
      <c r="E172" s="173">
        <v>807</v>
      </c>
      <c r="F172" s="173">
        <v>836</v>
      </c>
      <c r="G172" s="173">
        <v>127</v>
      </c>
      <c r="H172" s="173">
        <v>75</v>
      </c>
      <c r="I172" s="173">
        <v>52</v>
      </c>
      <c r="J172" s="182"/>
    </row>
    <row r="173" spans="1:10" s="174" customFormat="1" ht="12" customHeight="1" x14ac:dyDescent="0.2">
      <c r="A173" s="269" t="s">
        <v>348</v>
      </c>
      <c r="B173" s="269"/>
      <c r="C173" s="185">
        <v>2075</v>
      </c>
      <c r="D173" s="185">
        <v>1891</v>
      </c>
      <c r="E173" s="185">
        <v>957</v>
      </c>
      <c r="F173" s="185">
        <v>934</v>
      </c>
      <c r="G173" s="185">
        <v>184</v>
      </c>
      <c r="H173" s="185">
        <v>101</v>
      </c>
      <c r="I173" s="185">
        <v>83</v>
      </c>
      <c r="J173" s="182"/>
    </row>
    <row r="174" spans="1:10" s="174" customFormat="1" ht="12" customHeight="1" x14ac:dyDescent="0.2">
      <c r="A174" s="177"/>
      <c r="B174" s="177"/>
      <c r="C174" s="177"/>
      <c r="D174" s="177"/>
      <c r="E174" s="177"/>
      <c r="F174" s="177"/>
      <c r="G174" s="177"/>
      <c r="H174" s="177"/>
      <c r="I174" s="177"/>
      <c r="J174" s="182"/>
    </row>
    <row r="175" spans="1:10" s="174" customFormat="1" ht="12" customHeight="1" x14ac:dyDescent="0.2">
      <c r="A175" s="264" t="s">
        <v>206</v>
      </c>
      <c r="B175" s="264"/>
      <c r="C175" s="171">
        <v>9007</v>
      </c>
      <c r="D175" s="171">
        <v>6633</v>
      </c>
      <c r="E175" s="171">
        <v>3276</v>
      </c>
      <c r="F175" s="171">
        <v>3357</v>
      </c>
      <c r="G175" s="171">
        <v>2374</v>
      </c>
      <c r="H175" s="171">
        <v>1326</v>
      </c>
      <c r="I175" s="171">
        <v>1048</v>
      </c>
      <c r="J175" s="182"/>
    </row>
    <row r="176" spans="1:10" s="174" customFormat="1" ht="12" customHeight="1" x14ac:dyDescent="0.2">
      <c r="A176" s="265" t="s">
        <v>207</v>
      </c>
      <c r="B176" s="265"/>
      <c r="C176" s="173">
        <v>1481</v>
      </c>
      <c r="D176" s="173">
        <v>1127</v>
      </c>
      <c r="E176" s="173">
        <v>553</v>
      </c>
      <c r="F176" s="173">
        <v>574</v>
      </c>
      <c r="G176" s="173">
        <v>354</v>
      </c>
      <c r="H176" s="173">
        <v>202</v>
      </c>
      <c r="I176" s="173">
        <v>152</v>
      </c>
      <c r="J176" s="182"/>
    </row>
    <row r="177" spans="1:10" s="174" customFormat="1" ht="12" customHeight="1" x14ac:dyDescent="0.2">
      <c r="A177" s="265" t="s">
        <v>209</v>
      </c>
      <c r="B177" s="265"/>
      <c r="C177" s="173">
        <v>106</v>
      </c>
      <c r="D177" s="173">
        <v>93</v>
      </c>
      <c r="E177" s="173">
        <v>50</v>
      </c>
      <c r="F177" s="173">
        <v>43</v>
      </c>
      <c r="G177" s="173">
        <v>13</v>
      </c>
      <c r="H177" s="173">
        <v>12</v>
      </c>
      <c r="I177" s="173">
        <v>1</v>
      </c>
      <c r="J177" s="182"/>
    </row>
    <row r="178" spans="1:10" s="174" customFormat="1" ht="12" customHeight="1" x14ac:dyDescent="0.2">
      <c r="A178" s="265" t="s">
        <v>210</v>
      </c>
      <c r="B178" s="265"/>
      <c r="C178" s="173">
        <v>968</v>
      </c>
      <c r="D178" s="173">
        <v>498</v>
      </c>
      <c r="E178" s="173">
        <v>252</v>
      </c>
      <c r="F178" s="173">
        <v>246</v>
      </c>
      <c r="G178" s="173">
        <v>470</v>
      </c>
      <c r="H178" s="173">
        <v>269</v>
      </c>
      <c r="I178" s="173">
        <v>201</v>
      </c>
      <c r="J178" s="182"/>
    </row>
    <row r="179" spans="1:10" s="174" customFormat="1" ht="12" customHeight="1" x14ac:dyDescent="0.2">
      <c r="A179" s="265" t="s">
        <v>215</v>
      </c>
      <c r="B179" s="265"/>
      <c r="C179" s="173">
        <v>171</v>
      </c>
      <c r="D179" s="173">
        <v>157</v>
      </c>
      <c r="E179" s="173">
        <v>74</v>
      </c>
      <c r="F179" s="173">
        <v>83</v>
      </c>
      <c r="G179" s="173">
        <v>14</v>
      </c>
      <c r="H179" s="173">
        <v>8</v>
      </c>
      <c r="I179" s="173">
        <v>6</v>
      </c>
      <c r="J179" s="182"/>
    </row>
    <row r="180" spans="1:10" s="174" customFormat="1" ht="12" customHeight="1" x14ac:dyDescent="0.2">
      <c r="A180" s="265" t="s">
        <v>216</v>
      </c>
      <c r="B180" s="265"/>
      <c r="C180" s="173">
        <v>2889</v>
      </c>
      <c r="D180" s="173">
        <v>2302</v>
      </c>
      <c r="E180" s="173">
        <v>1156</v>
      </c>
      <c r="F180" s="173">
        <v>1146</v>
      </c>
      <c r="G180" s="173">
        <v>587</v>
      </c>
      <c r="H180" s="173">
        <v>298</v>
      </c>
      <c r="I180" s="173">
        <v>289</v>
      </c>
    </row>
    <row r="181" spans="1:10" s="174" customFormat="1" ht="12" customHeight="1" x14ac:dyDescent="0.2">
      <c r="A181" s="265" t="s">
        <v>217</v>
      </c>
      <c r="B181" s="265"/>
      <c r="C181" s="173">
        <v>833</v>
      </c>
      <c r="D181" s="173">
        <v>594</v>
      </c>
      <c r="E181" s="173">
        <v>285</v>
      </c>
      <c r="F181" s="173">
        <v>309</v>
      </c>
      <c r="G181" s="173">
        <v>239</v>
      </c>
      <c r="H181" s="173">
        <v>148</v>
      </c>
      <c r="I181" s="173">
        <v>91</v>
      </c>
    </row>
    <row r="182" spans="1:10" s="174" customFormat="1" ht="12" customHeight="1" x14ac:dyDescent="0.2">
      <c r="A182" s="265" t="s">
        <v>220</v>
      </c>
      <c r="B182" s="265"/>
      <c r="C182" s="173">
        <v>331</v>
      </c>
      <c r="D182" s="173">
        <v>272</v>
      </c>
      <c r="E182" s="173">
        <v>129</v>
      </c>
      <c r="F182" s="173">
        <v>143</v>
      </c>
      <c r="G182" s="173">
        <v>59</v>
      </c>
      <c r="H182" s="173">
        <v>36</v>
      </c>
      <c r="I182" s="173">
        <v>23</v>
      </c>
    </row>
    <row r="183" spans="1:10" s="174" customFormat="1" ht="12" customHeight="1" x14ac:dyDescent="0.2">
      <c r="A183" s="265" t="s">
        <v>221</v>
      </c>
      <c r="B183" s="265"/>
      <c r="C183" s="173">
        <v>799</v>
      </c>
      <c r="D183" s="173">
        <v>493</v>
      </c>
      <c r="E183" s="173">
        <v>236</v>
      </c>
      <c r="F183" s="173">
        <v>257</v>
      </c>
      <c r="G183" s="173">
        <v>306</v>
      </c>
      <c r="H183" s="173">
        <v>168</v>
      </c>
      <c r="I183" s="173">
        <v>138</v>
      </c>
    </row>
    <row r="184" spans="1:10" s="174" customFormat="1" ht="12" customHeight="1" x14ac:dyDescent="0.2">
      <c r="A184" s="265" t="s">
        <v>222</v>
      </c>
      <c r="B184" s="265"/>
      <c r="C184" s="173">
        <v>409</v>
      </c>
      <c r="D184" s="173">
        <v>320</v>
      </c>
      <c r="E184" s="173">
        <v>154</v>
      </c>
      <c r="F184" s="173">
        <v>166</v>
      </c>
      <c r="G184" s="173">
        <v>89</v>
      </c>
      <c r="H184" s="173">
        <v>54</v>
      </c>
      <c r="I184" s="173">
        <v>35</v>
      </c>
    </row>
    <row r="185" spans="1:10" s="174" customFormat="1" ht="12" customHeight="1" x14ac:dyDescent="0.2">
      <c r="A185" s="269" t="s">
        <v>223</v>
      </c>
      <c r="B185" s="269"/>
      <c r="C185" s="179">
        <v>1020</v>
      </c>
      <c r="D185" s="179">
        <v>777</v>
      </c>
      <c r="E185" s="179">
        <v>387</v>
      </c>
      <c r="F185" s="179">
        <v>390</v>
      </c>
      <c r="G185" s="179">
        <v>243</v>
      </c>
      <c r="H185" s="179">
        <v>131</v>
      </c>
      <c r="I185" s="179">
        <v>112</v>
      </c>
    </row>
    <row r="186" spans="1:10" s="174" customFormat="1" ht="12" customHeight="1" x14ac:dyDescent="0.2">
      <c r="A186" s="177"/>
      <c r="B186" s="177"/>
      <c r="C186" s="177"/>
      <c r="D186" s="177"/>
      <c r="E186" s="177"/>
      <c r="F186" s="177"/>
      <c r="G186" s="177"/>
      <c r="H186" s="177"/>
      <c r="I186" s="177"/>
    </row>
    <row r="187" spans="1:10" s="174" customFormat="1" ht="12" customHeight="1" x14ac:dyDescent="0.2">
      <c r="A187" s="264" t="s">
        <v>225</v>
      </c>
      <c r="B187" s="264"/>
      <c r="C187" s="171">
        <v>351491</v>
      </c>
      <c r="D187" s="171">
        <v>254633</v>
      </c>
      <c r="E187" s="171">
        <v>120422</v>
      </c>
      <c r="F187" s="171">
        <v>134211</v>
      </c>
      <c r="G187" s="171">
        <v>96858</v>
      </c>
      <c r="H187" s="171">
        <v>50719</v>
      </c>
      <c r="I187" s="171">
        <v>46139</v>
      </c>
    </row>
    <row r="188" spans="1:10" s="174" customFormat="1" ht="12" customHeight="1" x14ac:dyDescent="0.2">
      <c r="A188" s="265" t="s">
        <v>226</v>
      </c>
      <c r="B188" s="265"/>
      <c r="C188" s="173">
        <v>50342</v>
      </c>
      <c r="D188" s="173">
        <v>37933</v>
      </c>
      <c r="E188" s="173">
        <v>17982</v>
      </c>
      <c r="F188" s="173">
        <v>19951</v>
      </c>
      <c r="G188" s="173">
        <v>12409</v>
      </c>
      <c r="H188" s="173">
        <v>6595</v>
      </c>
      <c r="I188" s="173">
        <v>5814</v>
      </c>
    </row>
    <row r="189" spans="1:10" s="174" customFormat="1" ht="12" customHeight="1" x14ac:dyDescent="0.2">
      <c r="A189" s="265" t="s">
        <v>227</v>
      </c>
      <c r="B189" s="265"/>
      <c r="C189" s="173">
        <v>150634</v>
      </c>
      <c r="D189" s="173">
        <v>103371</v>
      </c>
      <c r="E189" s="173">
        <v>48541</v>
      </c>
      <c r="F189" s="173">
        <v>54830</v>
      </c>
      <c r="G189" s="173">
        <v>47263</v>
      </c>
      <c r="H189" s="173">
        <v>24519</v>
      </c>
      <c r="I189" s="173">
        <v>22744</v>
      </c>
    </row>
    <row r="190" spans="1:10" s="174" customFormat="1" ht="12" customHeight="1" x14ac:dyDescent="0.2">
      <c r="A190" s="265" t="s">
        <v>228</v>
      </c>
      <c r="B190" s="265"/>
      <c r="C190" s="173">
        <v>63827</v>
      </c>
      <c r="D190" s="173">
        <v>48102</v>
      </c>
      <c r="E190" s="173">
        <v>22469</v>
      </c>
      <c r="F190" s="173">
        <v>25633</v>
      </c>
      <c r="G190" s="173">
        <v>15725</v>
      </c>
      <c r="H190" s="173">
        <v>8130</v>
      </c>
      <c r="I190" s="173">
        <v>7595</v>
      </c>
    </row>
    <row r="191" spans="1:10" s="174" customFormat="1" ht="12" customHeight="1" x14ac:dyDescent="0.2">
      <c r="A191" s="265" t="s">
        <v>229</v>
      </c>
      <c r="B191" s="265"/>
      <c r="C191" s="173">
        <v>5967</v>
      </c>
      <c r="D191" s="173">
        <v>5319</v>
      </c>
      <c r="E191" s="173">
        <v>2608</v>
      </c>
      <c r="F191" s="173">
        <v>2711</v>
      </c>
      <c r="G191" s="173">
        <v>648</v>
      </c>
      <c r="H191" s="173">
        <v>355</v>
      </c>
      <c r="I191" s="173">
        <v>293</v>
      </c>
    </row>
    <row r="192" spans="1:10" s="174" customFormat="1" ht="12" customHeight="1" x14ac:dyDescent="0.2">
      <c r="A192" s="265" t="s">
        <v>230</v>
      </c>
      <c r="B192" s="265"/>
      <c r="C192" s="173">
        <v>55755</v>
      </c>
      <c r="D192" s="173">
        <v>41171</v>
      </c>
      <c r="E192" s="173">
        <v>19559</v>
      </c>
      <c r="F192" s="173">
        <v>21612</v>
      </c>
      <c r="G192" s="173">
        <v>14584</v>
      </c>
      <c r="H192" s="173">
        <v>7663</v>
      </c>
      <c r="I192" s="173">
        <v>6921</v>
      </c>
    </row>
    <row r="193" spans="1:10" s="174" customFormat="1" ht="12" customHeight="1" x14ac:dyDescent="0.2">
      <c r="A193" s="265" t="s">
        <v>231</v>
      </c>
      <c r="B193" s="265"/>
      <c r="C193" s="173">
        <v>10301</v>
      </c>
      <c r="D193" s="173">
        <v>6976</v>
      </c>
      <c r="E193" s="173">
        <v>3451</v>
      </c>
      <c r="F193" s="173">
        <v>3525</v>
      </c>
      <c r="G193" s="173">
        <v>3325</v>
      </c>
      <c r="H193" s="173">
        <v>1826</v>
      </c>
      <c r="I193" s="173">
        <v>1499</v>
      </c>
    </row>
    <row r="194" spans="1:10" s="174" customFormat="1" ht="12" customHeight="1" x14ac:dyDescent="0.2">
      <c r="A194" s="265" t="s">
        <v>232</v>
      </c>
      <c r="B194" s="265"/>
      <c r="C194" s="173">
        <v>5658</v>
      </c>
      <c r="D194" s="173">
        <v>5128</v>
      </c>
      <c r="E194" s="173">
        <v>2536</v>
      </c>
      <c r="F194" s="173">
        <v>2592</v>
      </c>
      <c r="G194" s="173">
        <v>530</v>
      </c>
      <c r="H194" s="173">
        <v>305</v>
      </c>
      <c r="I194" s="173">
        <v>225</v>
      </c>
    </row>
    <row r="195" spans="1:10" s="174" customFormat="1" ht="12" customHeight="1" x14ac:dyDescent="0.2">
      <c r="A195" s="266" t="s">
        <v>233</v>
      </c>
      <c r="B195" s="266"/>
      <c r="C195" s="179">
        <v>9007</v>
      </c>
      <c r="D195" s="179">
        <v>6633</v>
      </c>
      <c r="E195" s="179">
        <v>3276</v>
      </c>
      <c r="F195" s="179">
        <v>3357</v>
      </c>
      <c r="G195" s="179">
        <v>2374</v>
      </c>
      <c r="H195" s="179">
        <v>1326</v>
      </c>
      <c r="I195" s="179">
        <v>1048</v>
      </c>
    </row>
    <row r="196" spans="1:10" s="174" customFormat="1" ht="12" customHeight="1" x14ac:dyDescent="0.2">
      <c r="A196" s="186"/>
      <c r="B196" s="186"/>
      <c r="C196" s="185"/>
      <c r="D196" s="185"/>
      <c r="E196" s="185"/>
      <c r="F196" s="185"/>
      <c r="G196" s="185"/>
      <c r="H196" s="185"/>
      <c r="I196" s="185"/>
    </row>
    <row r="197" spans="1:10" s="174" customFormat="1" ht="12" customHeight="1" x14ac:dyDescent="0.2">
      <c r="A197" s="264" t="s">
        <v>367</v>
      </c>
      <c r="B197" s="264"/>
      <c r="C197" s="171">
        <v>326171</v>
      </c>
      <c r="D197" s="171">
        <v>234955</v>
      </c>
      <c r="E197" s="171">
        <v>110670</v>
      </c>
      <c r="F197" s="171">
        <v>124285</v>
      </c>
      <c r="G197" s="171">
        <v>91216</v>
      </c>
      <c r="H197" s="171">
        <v>47631</v>
      </c>
      <c r="I197" s="171">
        <v>43585</v>
      </c>
    </row>
    <row r="198" spans="1:10" s="174" customFormat="1" ht="12" customHeight="1" x14ac:dyDescent="0.2">
      <c r="A198" s="265" t="s">
        <v>362</v>
      </c>
      <c r="B198" s="265"/>
      <c r="C198" s="173">
        <v>52417</v>
      </c>
      <c r="D198" s="173">
        <v>39079</v>
      </c>
      <c r="E198" s="173">
        <v>18499</v>
      </c>
      <c r="F198" s="173">
        <v>20580</v>
      </c>
      <c r="G198" s="173">
        <v>13338</v>
      </c>
      <c r="H198" s="173">
        <v>6991</v>
      </c>
      <c r="I198" s="173">
        <v>6347</v>
      </c>
    </row>
    <row r="199" spans="1:10" s="174" customFormat="1" ht="12" customHeight="1" x14ac:dyDescent="0.2">
      <c r="A199" s="265" t="s">
        <v>363</v>
      </c>
      <c r="B199" s="265"/>
      <c r="C199" s="176">
        <v>50801</v>
      </c>
      <c r="D199" s="176">
        <v>38287</v>
      </c>
      <c r="E199" s="176">
        <v>18149</v>
      </c>
      <c r="F199" s="176">
        <v>20138</v>
      </c>
      <c r="G199" s="176">
        <v>12514</v>
      </c>
      <c r="H199" s="176">
        <v>6662</v>
      </c>
      <c r="I199" s="176">
        <v>5852</v>
      </c>
    </row>
    <row r="200" spans="1:10" s="174" customFormat="1" ht="12" customHeight="1" x14ac:dyDescent="0.2">
      <c r="A200" s="265" t="s">
        <v>364</v>
      </c>
      <c r="B200" s="265"/>
      <c r="C200" s="173">
        <v>55681</v>
      </c>
      <c r="D200" s="173">
        <v>41777</v>
      </c>
      <c r="E200" s="173">
        <v>19390</v>
      </c>
      <c r="F200" s="173">
        <v>22387</v>
      </c>
      <c r="G200" s="173">
        <v>13904</v>
      </c>
      <c r="H200" s="173">
        <v>7151</v>
      </c>
      <c r="I200" s="173">
        <v>6753</v>
      </c>
    </row>
    <row r="201" spans="1:10" s="174" customFormat="1" ht="12" customHeight="1" x14ac:dyDescent="0.2">
      <c r="A201" s="265" t="s">
        <v>365</v>
      </c>
      <c r="B201" s="265"/>
      <c r="C201" s="173">
        <v>150175</v>
      </c>
      <c r="D201" s="173">
        <v>103017</v>
      </c>
      <c r="E201" s="173">
        <v>48374</v>
      </c>
      <c r="F201" s="173">
        <v>54643</v>
      </c>
      <c r="G201" s="173">
        <v>47158</v>
      </c>
      <c r="H201" s="173">
        <v>24452</v>
      </c>
      <c r="I201" s="173">
        <v>22706</v>
      </c>
    </row>
    <row r="202" spans="1:10" s="174" customFormat="1" ht="12" customHeight="1" x14ac:dyDescent="0.2">
      <c r="A202" s="187" t="s">
        <v>360</v>
      </c>
      <c r="B202" s="187"/>
      <c r="C202" s="179">
        <v>17097</v>
      </c>
      <c r="D202" s="179">
        <v>12795</v>
      </c>
      <c r="E202" s="179">
        <v>6258</v>
      </c>
      <c r="F202" s="179">
        <v>6537</v>
      </c>
      <c r="G202" s="179">
        <v>4302</v>
      </c>
      <c r="H202" s="179">
        <v>2375</v>
      </c>
      <c r="I202" s="179">
        <v>1927</v>
      </c>
    </row>
    <row r="203" spans="1:10" s="174" customFormat="1" ht="12" customHeight="1" x14ac:dyDescent="0.2">
      <c r="A203" s="183"/>
      <c r="B203" s="183"/>
      <c r="C203" s="184"/>
      <c r="D203" s="184"/>
      <c r="E203" s="184"/>
      <c r="F203" s="184"/>
      <c r="G203" s="184"/>
      <c r="H203" s="184"/>
      <c r="I203" s="184"/>
    </row>
    <row r="204" spans="1:10" s="174" customFormat="1" ht="12" customHeight="1" x14ac:dyDescent="0.2">
      <c r="A204" s="188" t="s">
        <v>361</v>
      </c>
      <c r="B204" s="188"/>
      <c r="C204" s="189">
        <v>25320</v>
      </c>
      <c r="D204" s="189">
        <v>19678</v>
      </c>
      <c r="E204" s="189">
        <v>9752</v>
      </c>
      <c r="F204" s="189">
        <v>9926</v>
      </c>
      <c r="G204" s="189">
        <v>5642</v>
      </c>
      <c r="H204" s="189">
        <v>3088</v>
      </c>
      <c r="I204" s="189">
        <v>2554</v>
      </c>
    </row>
    <row r="205" spans="1:10" s="190" customFormat="1" ht="12" customHeight="1" x14ac:dyDescent="0.2">
      <c r="A205" s="273"/>
      <c r="B205" s="273"/>
      <c r="C205" s="273"/>
      <c r="D205" s="273"/>
      <c r="E205" s="273"/>
      <c r="F205" s="273"/>
      <c r="G205" s="273"/>
      <c r="H205" s="273"/>
      <c r="I205" s="273"/>
      <c r="J205" s="174"/>
    </row>
    <row r="206" spans="1:10" s="191" customFormat="1" ht="12" customHeight="1" x14ac:dyDescent="0.2">
      <c r="A206" s="235" t="s">
        <v>375</v>
      </c>
      <c r="B206" s="235"/>
      <c r="C206" s="235"/>
      <c r="D206" s="272"/>
      <c r="E206" s="272"/>
      <c r="F206" s="272"/>
      <c r="G206" s="272"/>
      <c r="H206" s="272"/>
      <c r="I206" s="272"/>
      <c r="J206" s="190"/>
    </row>
    <row r="207" spans="1:10" s="191" customFormat="1" ht="12" customHeight="1" x14ac:dyDescent="0.2">
      <c r="A207" s="237" t="s">
        <v>366</v>
      </c>
      <c r="B207" s="272"/>
      <c r="C207" s="272"/>
      <c r="D207" s="272"/>
      <c r="E207" s="272"/>
      <c r="F207" s="272"/>
      <c r="G207" s="272"/>
      <c r="H207" s="272"/>
      <c r="I207" s="272"/>
    </row>
    <row r="208" spans="1:10" s="192" customFormat="1" ht="12" customHeight="1" x14ac:dyDescent="0.2">
      <c r="A208" s="233"/>
      <c r="B208" s="272"/>
      <c r="C208" s="272"/>
      <c r="D208" s="272"/>
      <c r="E208" s="272"/>
      <c r="F208" s="272"/>
      <c r="G208" s="272"/>
      <c r="H208" s="272"/>
      <c r="I208" s="272"/>
      <c r="J208" s="191"/>
    </row>
    <row r="209" spans="1:10" s="193" customFormat="1" ht="12" customHeight="1" x14ac:dyDescent="0.2">
      <c r="A209" s="235" t="s">
        <v>341</v>
      </c>
      <c r="B209" s="272"/>
      <c r="C209" s="272"/>
      <c r="D209" s="272"/>
      <c r="E209" s="272"/>
      <c r="F209" s="272"/>
      <c r="G209" s="272"/>
      <c r="H209" s="272"/>
      <c r="I209" s="272"/>
      <c r="J209" s="192"/>
    </row>
    <row r="210" spans="1:10" s="192" customFormat="1" ht="12" customHeight="1" x14ac:dyDescent="0.2">
      <c r="A210" s="236"/>
      <c r="B210" s="272"/>
      <c r="C210" s="272"/>
      <c r="D210" s="272"/>
      <c r="E210" s="272"/>
      <c r="F210" s="272"/>
      <c r="G210" s="272"/>
      <c r="H210" s="272"/>
      <c r="I210" s="272"/>
      <c r="J210" s="193"/>
    </row>
    <row r="211" spans="1:10" s="194" customFormat="1" ht="12" customHeight="1" x14ac:dyDescent="0.2">
      <c r="A211" s="237" t="s">
        <v>380</v>
      </c>
      <c r="B211" s="272"/>
      <c r="C211" s="272"/>
      <c r="D211" s="272"/>
      <c r="E211" s="272"/>
      <c r="F211" s="272"/>
      <c r="G211" s="272"/>
      <c r="H211" s="272"/>
      <c r="I211" s="272"/>
      <c r="J211" s="192"/>
    </row>
    <row r="212" spans="1:10" s="194" customFormat="1" ht="12" customHeight="1" x14ac:dyDescent="0.2">
      <c r="A212" s="239" t="s">
        <v>336</v>
      </c>
      <c r="B212" s="272"/>
      <c r="C212" s="272"/>
      <c r="D212" s="272"/>
      <c r="E212" s="272"/>
      <c r="F212" s="272"/>
      <c r="G212" s="272"/>
      <c r="H212" s="272"/>
      <c r="I212" s="272"/>
    </row>
    <row r="213" spans="1:10" ht="12" customHeight="1" x14ac:dyDescent="0.2">
      <c r="J213" s="194"/>
    </row>
  </sheetData>
  <mergeCells count="179">
    <mergeCell ref="A6:B6"/>
    <mergeCell ref="D6:F6"/>
    <mergeCell ref="G6:I6"/>
    <mergeCell ref="A7:I7"/>
    <mergeCell ref="A9:B9"/>
    <mergeCell ref="A11:B11"/>
    <mergeCell ref="A1:I1"/>
    <mergeCell ref="A2:I2"/>
    <mergeCell ref="A3:I3"/>
    <mergeCell ref="A4:I4"/>
    <mergeCell ref="A5:B5"/>
    <mergeCell ref="D5:F5"/>
    <mergeCell ref="G5:I5"/>
    <mergeCell ref="A25:B25"/>
    <mergeCell ref="A28:B28"/>
    <mergeCell ref="A31:B31"/>
    <mergeCell ref="A32:B32"/>
    <mergeCell ref="A37:B37"/>
    <mergeCell ref="A38:B38"/>
    <mergeCell ref="A12:B12"/>
    <mergeCell ref="A16:B16"/>
    <mergeCell ref="A20:B20"/>
    <mergeCell ref="A22:B22"/>
    <mergeCell ref="A23:B23"/>
    <mergeCell ref="A24:B24"/>
    <mergeCell ref="A52:B52"/>
    <mergeCell ref="A53:B53"/>
    <mergeCell ref="A54:B54"/>
    <mergeCell ref="A56:B56"/>
    <mergeCell ref="A57:B57"/>
    <mergeCell ref="A58:B58"/>
    <mergeCell ref="A39:B39"/>
    <mergeCell ref="A41:B41"/>
    <mergeCell ref="A42:B42"/>
    <mergeCell ref="A43:B43"/>
    <mergeCell ref="A46:B46"/>
    <mergeCell ref="A51:B51"/>
    <mergeCell ref="A65:B65"/>
    <mergeCell ref="A66:B66"/>
    <mergeCell ref="A67:B67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3:B123"/>
    <mergeCell ref="A124:B124"/>
    <mergeCell ref="A125:B125"/>
    <mergeCell ref="A126:B126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52:B152"/>
    <mergeCell ref="A153:B153"/>
    <mergeCell ref="A154:B154"/>
    <mergeCell ref="A155:B155"/>
    <mergeCell ref="A156:B156"/>
    <mergeCell ref="A158:B158"/>
    <mergeCell ref="A145:B145"/>
    <mergeCell ref="A146:B146"/>
    <mergeCell ref="A148:B148"/>
    <mergeCell ref="A149:B149"/>
    <mergeCell ref="A150:B150"/>
    <mergeCell ref="A151:B151"/>
    <mergeCell ref="A166:B166"/>
    <mergeCell ref="A167:B167"/>
    <mergeCell ref="A168:B168"/>
    <mergeCell ref="A170:B170"/>
    <mergeCell ref="A171:B171"/>
    <mergeCell ref="A172:B172"/>
    <mergeCell ref="A159:B159"/>
    <mergeCell ref="A160:B160"/>
    <mergeCell ref="A161:B161"/>
    <mergeCell ref="A162:B162"/>
    <mergeCell ref="A163:B163"/>
    <mergeCell ref="A164:B164"/>
    <mergeCell ref="A180:B180"/>
    <mergeCell ref="A181:B181"/>
    <mergeCell ref="A182:B182"/>
    <mergeCell ref="A183:B183"/>
    <mergeCell ref="A184:B184"/>
    <mergeCell ref="A185:B185"/>
    <mergeCell ref="A173:B173"/>
    <mergeCell ref="A175:B175"/>
    <mergeCell ref="A176:B176"/>
    <mergeCell ref="A177:B177"/>
    <mergeCell ref="A178:B178"/>
    <mergeCell ref="A179:B179"/>
    <mergeCell ref="A193:B193"/>
    <mergeCell ref="A194:B194"/>
    <mergeCell ref="A195:B195"/>
    <mergeCell ref="A197:B197"/>
    <mergeCell ref="A198:B198"/>
    <mergeCell ref="A199:B199"/>
    <mergeCell ref="A187:B187"/>
    <mergeCell ref="A188:B188"/>
    <mergeCell ref="A189:B189"/>
    <mergeCell ref="A190:B190"/>
    <mergeCell ref="A191:B191"/>
    <mergeCell ref="A192:B192"/>
    <mergeCell ref="A208:I208"/>
    <mergeCell ref="A209:I209"/>
    <mergeCell ref="A210:I210"/>
    <mergeCell ref="A211:I211"/>
    <mergeCell ref="A212:I212"/>
    <mergeCell ref="A200:B200"/>
    <mergeCell ref="A201:B201"/>
    <mergeCell ref="A205:I205"/>
    <mergeCell ref="A206:I206"/>
    <mergeCell ref="A207:I207"/>
  </mergeCells>
  <pageMargins left="0" right="0" top="0" bottom="0" header="0" footer="0"/>
  <pageSetup paperSize="9" scale="80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W212"/>
  <sheetViews>
    <sheetView workbookViewId="0">
      <pane ySplit="9" topLeftCell="A10" activePane="bottomLeft" state="frozen"/>
      <selection pane="bottomLeft" sqref="A1:I1"/>
    </sheetView>
  </sheetViews>
  <sheetFormatPr defaultRowHeight="12" customHeight="1" x14ac:dyDescent="0.2"/>
  <cols>
    <col min="1" max="1" width="1.7109375" style="157" customWidth="1"/>
    <col min="2" max="2" width="28.140625" style="157" customWidth="1"/>
    <col min="3" max="7" width="8.42578125" style="158" customWidth="1"/>
    <col min="8" max="9" width="8.42578125" style="157" customWidth="1"/>
    <col min="10" max="16384" width="9.140625" style="157"/>
  </cols>
  <sheetData>
    <row r="1" spans="1:9" s="124" customFormat="1" ht="12.75" customHeight="1" x14ac:dyDescent="0.2">
      <c r="A1" s="288"/>
      <c r="B1" s="288"/>
      <c r="C1" s="288"/>
      <c r="D1" s="288"/>
      <c r="E1" s="288"/>
      <c r="F1" s="288"/>
      <c r="G1" s="288"/>
      <c r="H1" s="288"/>
      <c r="I1" s="288"/>
    </row>
    <row r="2" spans="1:9" s="124" customFormat="1" ht="12.75" customHeight="1" x14ac:dyDescent="0.2">
      <c r="A2" s="289" t="s">
        <v>377</v>
      </c>
      <c r="B2" s="289"/>
      <c r="C2" s="289"/>
      <c r="D2" s="289"/>
      <c r="E2" s="289"/>
      <c r="F2" s="289"/>
      <c r="G2" s="289"/>
      <c r="H2" s="289"/>
      <c r="I2" s="289"/>
    </row>
    <row r="3" spans="1:9" s="125" customFormat="1" ht="12.75" customHeight="1" x14ac:dyDescent="0.25">
      <c r="A3" s="290"/>
      <c r="B3" s="290"/>
      <c r="C3" s="290"/>
      <c r="D3" s="290"/>
      <c r="E3" s="290"/>
      <c r="F3" s="290"/>
      <c r="G3" s="290"/>
      <c r="H3" s="290"/>
      <c r="I3" s="290"/>
    </row>
    <row r="4" spans="1:9" s="125" customFormat="1" ht="12.75" customHeight="1" x14ac:dyDescent="0.25">
      <c r="A4" s="291"/>
      <c r="B4" s="291"/>
      <c r="C4" s="291"/>
      <c r="D4" s="291"/>
      <c r="E4" s="291"/>
      <c r="F4" s="291"/>
      <c r="G4" s="291"/>
      <c r="H4" s="291"/>
      <c r="I4" s="291"/>
    </row>
    <row r="5" spans="1:9" s="115" customFormat="1" ht="12" customHeight="1" x14ac:dyDescent="0.2">
      <c r="A5" s="257"/>
      <c r="B5" s="258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15" customFormat="1" ht="12" customHeight="1" x14ac:dyDescent="0.2">
      <c r="A6" s="248"/>
      <c r="B6" s="249"/>
      <c r="C6" s="116"/>
      <c r="D6" s="250"/>
      <c r="E6" s="251"/>
      <c r="F6" s="249"/>
      <c r="G6" s="250"/>
      <c r="H6" s="251"/>
      <c r="I6" s="251"/>
    </row>
    <row r="7" spans="1:9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28" customFormat="1" ht="12" customHeight="1" x14ac:dyDescent="0.2">
      <c r="A8" s="126"/>
      <c r="B8" s="126"/>
      <c r="C8" s="127"/>
      <c r="D8" s="127" t="s">
        <v>1</v>
      </c>
      <c r="E8" s="127" t="s">
        <v>4</v>
      </c>
      <c r="F8" s="127" t="s">
        <v>5</v>
      </c>
      <c r="G8" s="127" t="s">
        <v>1</v>
      </c>
      <c r="H8" s="127" t="s">
        <v>4</v>
      </c>
      <c r="I8" s="127" t="s">
        <v>5</v>
      </c>
    </row>
    <row r="9" spans="1:9" s="130" customFormat="1" ht="12" customHeight="1" x14ac:dyDescent="0.2">
      <c r="A9" s="287" t="s">
        <v>6</v>
      </c>
      <c r="B9" s="287"/>
      <c r="C9" s="129">
        <v>353343</v>
      </c>
      <c r="D9" s="129">
        <v>255116</v>
      </c>
      <c r="E9" s="129">
        <v>120476</v>
      </c>
      <c r="F9" s="129">
        <v>134640</v>
      </c>
      <c r="G9" s="129">
        <v>98227</v>
      </c>
      <c r="H9" s="129">
        <v>51716</v>
      </c>
      <c r="I9" s="129">
        <v>46511</v>
      </c>
    </row>
    <row r="10" spans="1:9" s="130" customFormat="1" ht="12" customHeight="1" x14ac:dyDescent="0.2">
      <c r="A10" s="131"/>
      <c r="B10" s="131"/>
      <c r="C10" s="132"/>
      <c r="D10" s="132"/>
      <c r="E10" s="132"/>
      <c r="F10" s="132"/>
      <c r="G10" s="132"/>
      <c r="H10" s="132"/>
      <c r="I10" s="132"/>
    </row>
    <row r="11" spans="1:9" s="134" customFormat="1" ht="12" customHeight="1" x14ac:dyDescent="0.2">
      <c r="A11" s="282" t="s">
        <v>7</v>
      </c>
      <c r="B11" s="282"/>
      <c r="C11" s="133">
        <v>25130</v>
      </c>
      <c r="D11" s="133">
        <v>18743</v>
      </c>
      <c r="E11" s="133">
        <v>9258</v>
      </c>
      <c r="F11" s="133">
        <v>9485</v>
      </c>
      <c r="G11" s="133">
        <v>6387</v>
      </c>
      <c r="H11" s="133">
        <v>3574</v>
      </c>
      <c r="I11" s="133">
        <v>2813</v>
      </c>
    </row>
    <row r="12" spans="1:9" s="136" customFormat="1" ht="12" customHeight="1" x14ac:dyDescent="0.2">
      <c r="A12" s="280" t="s">
        <v>8</v>
      </c>
      <c r="B12" s="280"/>
      <c r="C12" s="135">
        <v>9113</v>
      </c>
      <c r="D12" s="135">
        <v>6648</v>
      </c>
      <c r="E12" s="135">
        <v>3283</v>
      </c>
      <c r="F12" s="135">
        <v>3365</v>
      </c>
      <c r="G12" s="135">
        <v>2465</v>
      </c>
      <c r="H12" s="135">
        <v>1391</v>
      </c>
      <c r="I12" s="135">
        <v>1074</v>
      </c>
    </row>
    <row r="13" spans="1:9" s="136" customFormat="1" ht="12" customHeight="1" x14ac:dyDescent="0.2">
      <c r="A13" s="137"/>
      <c r="B13" s="138" t="s">
        <v>9</v>
      </c>
      <c r="C13" s="135">
        <v>3225</v>
      </c>
      <c r="D13" s="135">
        <v>2484</v>
      </c>
      <c r="E13" s="135">
        <v>1225</v>
      </c>
      <c r="F13" s="135">
        <v>1259</v>
      </c>
      <c r="G13" s="135">
        <v>741</v>
      </c>
      <c r="H13" s="135">
        <v>419</v>
      </c>
      <c r="I13" s="135">
        <v>322</v>
      </c>
    </row>
    <row r="14" spans="1:9" s="136" customFormat="1" ht="12" customHeight="1" x14ac:dyDescent="0.2">
      <c r="A14" s="137"/>
      <c r="B14" s="138" t="s">
        <v>10</v>
      </c>
      <c r="C14" s="135">
        <v>2903</v>
      </c>
      <c r="D14" s="135">
        <v>2305</v>
      </c>
      <c r="E14" s="135">
        <v>1155</v>
      </c>
      <c r="F14" s="135">
        <v>1150</v>
      </c>
      <c r="G14" s="135">
        <v>598</v>
      </c>
      <c r="H14" s="135">
        <v>312</v>
      </c>
      <c r="I14" s="135">
        <v>286</v>
      </c>
    </row>
    <row r="15" spans="1:9" s="136" customFormat="1" ht="12" customHeight="1" x14ac:dyDescent="0.2">
      <c r="A15" s="137"/>
      <c r="B15" s="139" t="s">
        <v>11</v>
      </c>
      <c r="C15" s="135">
        <v>2985</v>
      </c>
      <c r="D15" s="135">
        <v>1859</v>
      </c>
      <c r="E15" s="135">
        <v>903</v>
      </c>
      <c r="F15" s="135">
        <v>956</v>
      </c>
      <c r="G15" s="135">
        <v>1126</v>
      </c>
      <c r="H15" s="135">
        <v>660</v>
      </c>
      <c r="I15" s="135">
        <v>466</v>
      </c>
    </row>
    <row r="16" spans="1:9" s="136" customFormat="1" ht="12" customHeight="1" x14ac:dyDescent="0.2">
      <c r="A16" s="280" t="s">
        <v>12</v>
      </c>
      <c r="B16" s="280"/>
      <c r="C16" s="135">
        <v>5682</v>
      </c>
      <c r="D16" s="135">
        <v>5132</v>
      </c>
      <c r="E16" s="135">
        <v>2539</v>
      </c>
      <c r="F16" s="135">
        <v>2593</v>
      </c>
      <c r="G16" s="135">
        <v>550</v>
      </c>
      <c r="H16" s="135">
        <v>314</v>
      </c>
      <c r="I16" s="135">
        <v>236</v>
      </c>
    </row>
    <row r="17" spans="1:9" s="136" customFormat="1" ht="12" customHeight="1" x14ac:dyDescent="0.2">
      <c r="A17" s="137"/>
      <c r="B17" s="138" t="s">
        <v>13</v>
      </c>
      <c r="C17" s="135">
        <v>1803</v>
      </c>
      <c r="D17" s="135">
        <v>1661</v>
      </c>
      <c r="E17" s="135">
        <v>813</v>
      </c>
      <c r="F17" s="135">
        <v>848</v>
      </c>
      <c r="G17" s="135">
        <v>142</v>
      </c>
      <c r="H17" s="135">
        <v>83</v>
      </c>
      <c r="I17" s="135">
        <v>59</v>
      </c>
    </row>
    <row r="18" spans="1:9" s="136" customFormat="1" ht="12" customHeight="1" x14ac:dyDescent="0.2">
      <c r="A18" s="137"/>
      <c r="B18" s="138" t="s">
        <v>14</v>
      </c>
      <c r="C18" s="135">
        <v>1808</v>
      </c>
      <c r="D18" s="135">
        <v>1590</v>
      </c>
      <c r="E18" s="135">
        <v>774</v>
      </c>
      <c r="F18" s="135">
        <v>816</v>
      </c>
      <c r="G18" s="135">
        <v>218</v>
      </c>
      <c r="H18" s="135">
        <v>123</v>
      </c>
      <c r="I18" s="135">
        <v>95</v>
      </c>
    </row>
    <row r="19" spans="1:9" s="136" customFormat="1" ht="12" customHeight="1" x14ac:dyDescent="0.2">
      <c r="A19" s="140"/>
      <c r="B19" s="138" t="s">
        <v>15</v>
      </c>
      <c r="C19" s="135">
        <v>2071</v>
      </c>
      <c r="D19" s="135">
        <v>1881</v>
      </c>
      <c r="E19" s="135">
        <v>952</v>
      </c>
      <c r="F19" s="135">
        <v>929</v>
      </c>
      <c r="G19" s="135">
        <v>190</v>
      </c>
      <c r="H19" s="135">
        <v>108</v>
      </c>
      <c r="I19" s="135">
        <v>82</v>
      </c>
    </row>
    <row r="20" spans="1:9" s="136" customFormat="1" ht="12" customHeight="1" x14ac:dyDescent="0.2">
      <c r="A20" s="281" t="s">
        <v>16</v>
      </c>
      <c r="B20" s="281"/>
      <c r="C20" s="142">
        <v>10335</v>
      </c>
      <c r="D20" s="142">
        <v>6963</v>
      </c>
      <c r="E20" s="142">
        <v>3436</v>
      </c>
      <c r="F20" s="142">
        <v>3527</v>
      </c>
      <c r="G20" s="142">
        <v>3372</v>
      </c>
      <c r="H20" s="142">
        <v>1869</v>
      </c>
      <c r="I20" s="142">
        <v>1503</v>
      </c>
    </row>
    <row r="21" spans="1:9" s="136" customFormat="1" ht="12" customHeight="1" x14ac:dyDescent="0.2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s="134" customFormat="1" ht="12" customHeight="1" x14ac:dyDescent="0.2">
      <c r="A22" s="282" t="s">
        <v>345</v>
      </c>
      <c r="B22" s="282"/>
      <c r="C22" s="133">
        <v>70045</v>
      </c>
      <c r="D22" s="133">
        <v>53594</v>
      </c>
      <c r="E22" s="133">
        <v>25150</v>
      </c>
      <c r="F22" s="133">
        <v>28444</v>
      </c>
      <c r="G22" s="133">
        <v>16451</v>
      </c>
      <c r="H22" s="133">
        <v>8549</v>
      </c>
      <c r="I22" s="133">
        <v>7902</v>
      </c>
    </row>
    <row r="23" spans="1:9" s="136" customFormat="1" ht="12" customHeight="1" x14ac:dyDescent="0.2">
      <c r="A23" s="280" t="s">
        <v>18</v>
      </c>
      <c r="B23" s="280"/>
      <c r="C23" s="135">
        <v>41528</v>
      </c>
      <c r="D23" s="135">
        <v>29779</v>
      </c>
      <c r="E23" s="135">
        <v>13701</v>
      </c>
      <c r="F23" s="135">
        <v>16078</v>
      </c>
      <c r="G23" s="135">
        <v>11749</v>
      </c>
      <c r="H23" s="135">
        <v>6003</v>
      </c>
      <c r="I23" s="135">
        <v>5746</v>
      </c>
    </row>
    <row r="24" spans="1:9" s="136" customFormat="1" ht="12" customHeight="1" x14ac:dyDescent="0.2">
      <c r="A24" s="280" t="s">
        <v>19</v>
      </c>
      <c r="B24" s="280"/>
      <c r="C24" s="135">
        <v>5192</v>
      </c>
      <c r="D24" s="135">
        <v>4092</v>
      </c>
      <c r="E24" s="135">
        <v>1963</v>
      </c>
      <c r="F24" s="135">
        <v>2129</v>
      </c>
      <c r="G24" s="135">
        <v>1100</v>
      </c>
      <c r="H24" s="135">
        <v>611</v>
      </c>
      <c r="I24" s="135">
        <v>489</v>
      </c>
    </row>
    <row r="25" spans="1:9" s="136" customFormat="1" ht="12" customHeight="1" x14ac:dyDescent="0.2">
      <c r="A25" s="280" t="s">
        <v>20</v>
      </c>
      <c r="B25" s="280"/>
      <c r="C25" s="135">
        <v>12937</v>
      </c>
      <c r="D25" s="135">
        <v>10458</v>
      </c>
      <c r="E25" s="135">
        <v>5001</v>
      </c>
      <c r="F25" s="135">
        <v>5457</v>
      </c>
      <c r="G25" s="135">
        <v>2479</v>
      </c>
      <c r="H25" s="135">
        <v>1316</v>
      </c>
      <c r="I25" s="135">
        <v>1163</v>
      </c>
    </row>
    <row r="26" spans="1:9" s="136" customFormat="1" ht="12" customHeight="1" x14ac:dyDescent="0.2">
      <c r="A26" s="143"/>
      <c r="B26" s="138" t="s">
        <v>21</v>
      </c>
      <c r="C26" s="135">
        <v>881</v>
      </c>
      <c r="D26" s="135">
        <v>823</v>
      </c>
      <c r="E26" s="135">
        <v>395</v>
      </c>
      <c r="F26" s="135">
        <v>428</v>
      </c>
      <c r="G26" s="135">
        <v>58</v>
      </c>
      <c r="H26" s="135">
        <v>33</v>
      </c>
      <c r="I26" s="135">
        <v>25</v>
      </c>
    </row>
    <row r="27" spans="1:9" s="136" customFormat="1" ht="12" customHeight="1" x14ac:dyDescent="0.2">
      <c r="A27" s="140"/>
      <c r="B27" s="138" t="s">
        <v>22</v>
      </c>
      <c r="C27" s="135">
        <v>12056</v>
      </c>
      <c r="D27" s="135">
        <v>9635</v>
      </c>
      <c r="E27" s="135">
        <v>4606</v>
      </c>
      <c r="F27" s="135">
        <v>5029</v>
      </c>
      <c r="G27" s="135">
        <v>2421</v>
      </c>
      <c r="H27" s="135">
        <v>1283</v>
      </c>
      <c r="I27" s="135">
        <v>1138</v>
      </c>
    </row>
    <row r="28" spans="1:9" s="136" customFormat="1" ht="12" customHeight="1" x14ac:dyDescent="0.2">
      <c r="A28" s="280" t="s">
        <v>23</v>
      </c>
      <c r="B28" s="280"/>
      <c r="C28" s="135">
        <v>3736</v>
      </c>
      <c r="D28" s="135">
        <v>3321</v>
      </c>
      <c r="E28" s="135">
        <v>1568</v>
      </c>
      <c r="F28" s="135">
        <v>1753</v>
      </c>
      <c r="G28" s="135">
        <v>415</v>
      </c>
      <c r="H28" s="135">
        <v>224</v>
      </c>
      <c r="I28" s="135">
        <v>191</v>
      </c>
    </row>
    <row r="29" spans="1:9" s="136" customFormat="1" ht="12" customHeight="1" x14ac:dyDescent="0.2">
      <c r="A29" s="143"/>
      <c r="B29" s="138" t="s">
        <v>24</v>
      </c>
      <c r="C29" s="135">
        <v>1147</v>
      </c>
      <c r="D29" s="135">
        <v>1037</v>
      </c>
      <c r="E29" s="135">
        <v>524</v>
      </c>
      <c r="F29" s="135">
        <v>513</v>
      </c>
      <c r="G29" s="135">
        <v>110</v>
      </c>
      <c r="H29" s="135">
        <v>64</v>
      </c>
      <c r="I29" s="135">
        <v>46</v>
      </c>
    </row>
    <row r="30" spans="1:9" s="136" customFormat="1" ht="12" customHeight="1" x14ac:dyDescent="0.2">
      <c r="A30" s="140"/>
      <c r="B30" s="138" t="s">
        <v>25</v>
      </c>
      <c r="C30" s="135">
        <v>2589</v>
      </c>
      <c r="D30" s="135">
        <v>2284</v>
      </c>
      <c r="E30" s="135">
        <v>1044</v>
      </c>
      <c r="F30" s="135">
        <v>1240</v>
      </c>
      <c r="G30" s="135">
        <v>305</v>
      </c>
      <c r="H30" s="135">
        <v>160</v>
      </c>
      <c r="I30" s="135">
        <v>145</v>
      </c>
    </row>
    <row r="31" spans="1:9" s="136" customFormat="1" ht="12" customHeight="1" x14ac:dyDescent="0.2">
      <c r="A31" s="280" t="s">
        <v>26</v>
      </c>
      <c r="B31" s="280"/>
      <c r="C31" s="135">
        <v>682</v>
      </c>
      <c r="D31" s="135">
        <v>631</v>
      </c>
      <c r="E31" s="135">
        <v>317</v>
      </c>
      <c r="F31" s="135">
        <v>314</v>
      </c>
      <c r="G31" s="135">
        <v>51</v>
      </c>
      <c r="H31" s="135">
        <v>30</v>
      </c>
      <c r="I31" s="135">
        <v>21</v>
      </c>
    </row>
    <row r="32" spans="1:9" s="136" customFormat="1" ht="12" customHeight="1" x14ac:dyDescent="0.2">
      <c r="A32" s="280" t="s">
        <v>346</v>
      </c>
      <c r="B32" s="280"/>
      <c r="C32" s="135">
        <v>5970</v>
      </c>
      <c r="D32" s="135">
        <v>5313</v>
      </c>
      <c r="E32" s="135">
        <v>2600</v>
      </c>
      <c r="F32" s="135">
        <v>2713</v>
      </c>
      <c r="G32" s="135">
        <v>657</v>
      </c>
      <c r="H32" s="135">
        <v>365</v>
      </c>
      <c r="I32" s="135">
        <v>292</v>
      </c>
    </row>
    <row r="33" spans="1:9" s="136" customFormat="1" ht="12" customHeight="1" x14ac:dyDescent="0.2">
      <c r="A33" s="143"/>
      <c r="B33" s="138" t="s">
        <v>28</v>
      </c>
      <c r="C33" s="135">
        <v>509</v>
      </c>
      <c r="D33" s="135">
        <v>478</v>
      </c>
      <c r="E33" s="135">
        <v>242</v>
      </c>
      <c r="F33" s="135">
        <v>236</v>
      </c>
      <c r="G33" s="135">
        <v>31</v>
      </c>
      <c r="H33" s="135">
        <v>23</v>
      </c>
      <c r="I33" s="135">
        <v>8</v>
      </c>
    </row>
    <row r="34" spans="1:9" s="136" customFormat="1" ht="12" customHeight="1" x14ac:dyDescent="0.2">
      <c r="A34" s="137"/>
      <c r="B34" s="138" t="s">
        <v>29</v>
      </c>
      <c r="C34" s="135">
        <v>192</v>
      </c>
      <c r="D34" s="135">
        <v>169</v>
      </c>
      <c r="E34" s="135">
        <v>98</v>
      </c>
      <c r="F34" s="135">
        <v>71</v>
      </c>
      <c r="G34" s="135">
        <v>23</v>
      </c>
      <c r="H34" s="135">
        <v>15</v>
      </c>
      <c r="I34" s="135">
        <v>8</v>
      </c>
    </row>
    <row r="35" spans="1:9" s="136" customFormat="1" ht="12" customHeight="1" x14ac:dyDescent="0.2">
      <c r="A35" s="137"/>
      <c r="B35" s="144" t="s">
        <v>347</v>
      </c>
      <c r="C35" s="142">
        <v>5269</v>
      </c>
      <c r="D35" s="142">
        <v>4666</v>
      </c>
      <c r="E35" s="142">
        <v>2260</v>
      </c>
      <c r="F35" s="142">
        <v>2406</v>
      </c>
      <c r="G35" s="142">
        <v>603</v>
      </c>
      <c r="H35" s="142">
        <v>327</v>
      </c>
      <c r="I35" s="142">
        <v>276</v>
      </c>
    </row>
    <row r="36" spans="1:9" s="136" customFormat="1" ht="12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4" customFormat="1" ht="12" customHeight="1" x14ac:dyDescent="0.2">
      <c r="A37" s="282" t="s">
        <v>31</v>
      </c>
      <c r="B37" s="282"/>
      <c r="C37" s="133">
        <v>55313</v>
      </c>
      <c r="D37" s="133">
        <v>40697</v>
      </c>
      <c r="E37" s="133">
        <v>19276</v>
      </c>
      <c r="F37" s="133">
        <v>21421</v>
      </c>
      <c r="G37" s="133">
        <v>14616</v>
      </c>
      <c r="H37" s="133">
        <v>7737</v>
      </c>
      <c r="I37" s="133">
        <v>6879</v>
      </c>
    </row>
    <row r="38" spans="1:9" s="136" customFormat="1" ht="12" customHeight="1" x14ac:dyDescent="0.2">
      <c r="A38" s="280" t="s">
        <v>32</v>
      </c>
      <c r="B38" s="280"/>
      <c r="C38" s="135">
        <v>49836</v>
      </c>
      <c r="D38" s="135">
        <v>37088</v>
      </c>
      <c r="E38" s="135">
        <v>17486</v>
      </c>
      <c r="F38" s="135">
        <v>19602</v>
      </c>
      <c r="G38" s="135">
        <v>12748</v>
      </c>
      <c r="H38" s="135">
        <v>6729</v>
      </c>
      <c r="I38" s="135">
        <v>6019</v>
      </c>
    </row>
    <row r="39" spans="1:9" s="136" customFormat="1" ht="12" customHeight="1" x14ac:dyDescent="0.2">
      <c r="A39" s="281" t="s">
        <v>33</v>
      </c>
      <c r="B39" s="281"/>
      <c r="C39" s="142">
        <v>5477</v>
      </c>
      <c r="D39" s="142">
        <v>3609</v>
      </c>
      <c r="E39" s="142">
        <v>1790</v>
      </c>
      <c r="F39" s="142">
        <v>1819</v>
      </c>
      <c r="G39" s="142">
        <v>1868</v>
      </c>
      <c r="H39" s="142">
        <v>1008</v>
      </c>
      <c r="I39" s="142">
        <v>860</v>
      </c>
    </row>
    <row r="40" spans="1:9" s="136" customFormat="1" ht="12" customHeight="1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4" customFormat="1" ht="12" customHeight="1" x14ac:dyDescent="0.2">
      <c r="A41" s="282" t="s">
        <v>34</v>
      </c>
      <c r="B41" s="282"/>
      <c r="C41" s="133">
        <v>146650</v>
      </c>
      <c r="D41" s="133">
        <v>100057</v>
      </c>
      <c r="E41" s="133">
        <v>46861</v>
      </c>
      <c r="F41" s="133">
        <v>53196</v>
      </c>
      <c r="G41" s="133">
        <v>46593</v>
      </c>
      <c r="H41" s="133">
        <v>24263</v>
      </c>
      <c r="I41" s="133">
        <v>22330</v>
      </c>
    </row>
    <row r="42" spans="1:9" s="136" customFormat="1" ht="12" customHeight="1" x14ac:dyDescent="0.2">
      <c r="A42" s="280" t="s">
        <v>35</v>
      </c>
      <c r="B42" s="280"/>
      <c r="C42" s="135">
        <v>99214</v>
      </c>
      <c r="D42" s="135">
        <v>62172</v>
      </c>
      <c r="E42" s="135">
        <v>28857</v>
      </c>
      <c r="F42" s="135">
        <v>33315</v>
      </c>
      <c r="G42" s="135">
        <v>37042</v>
      </c>
      <c r="H42" s="135">
        <v>19147</v>
      </c>
      <c r="I42" s="135">
        <v>17895</v>
      </c>
    </row>
    <row r="43" spans="1:9" s="136" customFormat="1" ht="12" customHeight="1" x14ac:dyDescent="0.2">
      <c r="A43" s="285" t="s">
        <v>36</v>
      </c>
      <c r="B43" s="285"/>
      <c r="C43" s="135">
        <v>23704</v>
      </c>
      <c r="D43" s="135">
        <v>19709</v>
      </c>
      <c r="E43" s="135">
        <v>9571</v>
      </c>
      <c r="F43" s="135">
        <v>10138</v>
      </c>
      <c r="G43" s="135">
        <v>3995</v>
      </c>
      <c r="H43" s="135">
        <v>2149</v>
      </c>
      <c r="I43" s="135">
        <v>1846</v>
      </c>
    </row>
    <row r="44" spans="1:9" s="136" customFormat="1" ht="12" customHeight="1" x14ac:dyDescent="0.2">
      <c r="A44" s="144"/>
      <c r="B44" s="138" t="s">
        <v>37</v>
      </c>
      <c r="C44" s="135">
        <v>13637</v>
      </c>
      <c r="D44" s="135">
        <v>10882</v>
      </c>
      <c r="E44" s="135">
        <v>5277</v>
      </c>
      <c r="F44" s="135">
        <v>5605</v>
      </c>
      <c r="G44" s="135">
        <v>2755</v>
      </c>
      <c r="H44" s="135">
        <v>1514</v>
      </c>
      <c r="I44" s="135">
        <v>1241</v>
      </c>
    </row>
    <row r="45" spans="1:9" s="136" customFormat="1" ht="12" customHeight="1" x14ac:dyDescent="0.2">
      <c r="A45" s="144"/>
      <c r="B45" s="138" t="s">
        <v>38</v>
      </c>
      <c r="C45" s="135">
        <v>10067</v>
      </c>
      <c r="D45" s="135">
        <v>8827</v>
      </c>
      <c r="E45" s="135">
        <v>4294</v>
      </c>
      <c r="F45" s="135">
        <v>4533</v>
      </c>
      <c r="G45" s="135">
        <v>1240</v>
      </c>
      <c r="H45" s="135">
        <v>635</v>
      </c>
      <c r="I45" s="135">
        <v>605</v>
      </c>
    </row>
    <row r="46" spans="1:9" s="136" customFormat="1" ht="12" customHeight="1" x14ac:dyDescent="0.2">
      <c r="A46" s="280" t="s">
        <v>40</v>
      </c>
      <c r="B46" s="280"/>
      <c r="C46" s="135">
        <v>23732</v>
      </c>
      <c r="D46" s="135">
        <v>18176</v>
      </c>
      <c r="E46" s="135">
        <v>8433</v>
      </c>
      <c r="F46" s="135">
        <v>9743</v>
      </c>
      <c r="G46" s="135">
        <v>5556</v>
      </c>
      <c r="H46" s="135">
        <v>2967</v>
      </c>
      <c r="I46" s="135">
        <v>2589</v>
      </c>
    </row>
    <row r="47" spans="1:9" s="136" customFormat="1" ht="12" customHeight="1" x14ac:dyDescent="0.2">
      <c r="A47" s="144"/>
      <c r="B47" s="138" t="s">
        <v>41</v>
      </c>
      <c r="C47" s="135">
        <v>2873</v>
      </c>
      <c r="D47" s="135">
        <v>2514</v>
      </c>
      <c r="E47" s="135">
        <v>1196</v>
      </c>
      <c r="F47" s="135">
        <v>1318</v>
      </c>
      <c r="G47" s="135">
        <v>359</v>
      </c>
      <c r="H47" s="135">
        <v>201</v>
      </c>
      <c r="I47" s="135">
        <v>158</v>
      </c>
    </row>
    <row r="48" spans="1:9" s="136" customFormat="1" ht="12" customHeight="1" x14ac:dyDescent="0.2">
      <c r="A48" s="144"/>
      <c r="B48" s="138" t="s">
        <v>42</v>
      </c>
      <c r="C48" s="135">
        <v>6091</v>
      </c>
      <c r="D48" s="135">
        <v>5014</v>
      </c>
      <c r="E48" s="135">
        <v>2381</v>
      </c>
      <c r="F48" s="135">
        <v>2633</v>
      </c>
      <c r="G48" s="135">
        <v>1077</v>
      </c>
      <c r="H48" s="135">
        <v>589</v>
      </c>
      <c r="I48" s="135">
        <v>488</v>
      </c>
    </row>
    <row r="49" spans="1:23" s="136" customFormat="1" ht="12" customHeight="1" x14ac:dyDescent="0.2">
      <c r="A49" s="144"/>
      <c r="B49" s="144" t="s">
        <v>43</v>
      </c>
      <c r="C49" s="142">
        <v>14768</v>
      </c>
      <c r="D49" s="142">
        <v>10648</v>
      </c>
      <c r="E49" s="142">
        <v>4856</v>
      </c>
      <c r="F49" s="142">
        <v>5792</v>
      </c>
      <c r="G49" s="142">
        <v>4120</v>
      </c>
      <c r="H49" s="142">
        <v>2177</v>
      </c>
      <c r="I49" s="142">
        <v>1943</v>
      </c>
    </row>
    <row r="50" spans="1:23" s="136" customFormat="1" ht="12" customHeight="1" x14ac:dyDescent="0.2">
      <c r="A50" s="139"/>
      <c r="B50" s="139"/>
      <c r="C50" s="139"/>
      <c r="D50" s="139"/>
      <c r="E50" s="139"/>
      <c r="F50" s="139"/>
      <c r="G50" s="139"/>
      <c r="H50" s="139"/>
      <c r="I50" s="139"/>
    </row>
    <row r="51" spans="1:23" s="134" customFormat="1" ht="12" customHeight="1" x14ac:dyDescent="0.2">
      <c r="A51" s="282" t="s">
        <v>44</v>
      </c>
      <c r="B51" s="282"/>
      <c r="C51" s="133">
        <v>56205</v>
      </c>
      <c r="D51" s="133">
        <v>42025</v>
      </c>
      <c r="E51" s="133">
        <v>19931</v>
      </c>
      <c r="F51" s="133">
        <v>22094</v>
      </c>
      <c r="G51" s="133">
        <v>14180</v>
      </c>
      <c r="H51" s="133">
        <v>7593</v>
      </c>
      <c r="I51" s="133">
        <v>6587</v>
      </c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</row>
    <row r="52" spans="1:23" s="136" customFormat="1" ht="12" customHeight="1" x14ac:dyDescent="0.2">
      <c r="A52" s="280" t="s">
        <v>45</v>
      </c>
      <c r="B52" s="280"/>
      <c r="C52" s="135">
        <v>19220</v>
      </c>
      <c r="D52" s="135">
        <v>12935</v>
      </c>
      <c r="E52" s="135">
        <v>6023</v>
      </c>
      <c r="F52" s="135">
        <v>6912</v>
      </c>
      <c r="G52" s="135">
        <v>6285</v>
      </c>
      <c r="H52" s="135">
        <v>3404</v>
      </c>
      <c r="I52" s="135">
        <v>2881</v>
      </c>
    </row>
    <row r="53" spans="1:23" s="136" customFormat="1" ht="12" customHeight="1" x14ac:dyDescent="0.2">
      <c r="A53" s="280" t="s">
        <v>46</v>
      </c>
      <c r="B53" s="280"/>
      <c r="C53" s="135">
        <v>32838</v>
      </c>
      <c r="D53" s="135">
        <v>25434</v>
      </c>
      <c r="E53" s="135">
        <v>12138</v>
      </c>
      <c r="F53" s="135">
        <v>13296</v>
      </c>
      <c r="G53" s="135">
        <v>7404</v>
      </c>
      <c r="H53" s="135">
        <v>3925</v>
      </c>
      <c r="I53" s="135">
        <v>3479</v>
      </c>
    </row>
    <row r="54" spans="1:23" s="136" customFormat="1" ht="12" customHeight="1" x14ac:dyDescent="0.2">
      <c r="A54" s="281" t="s">
        <v>47</v>
      </c>
      <c r="B54" s="281"/>
      <c r="C54" s="142">
        <v>4147</v>
      </c>
      <c r="D54" s="142">
        <v>3656</v>
      </c>
      <c r="E54" s="142">
        <v>1770</v>
      </c>
      <c r="F54" s="142">
        <v>1886</v>
      </c>
      <c r="G54" s="142">
        <v>491</v>
      </c>
      <c r="H54" s="142">
        <v>264</v>
      </c>
      <c r="I54" s="142">
        <v>227</v>
      </c>
    </row>
    <row r="55" spans="1:23" s="136" customFormat="1" ht="12" customHeight="1" x14ac:dyDescent="0.2">
      <c r="A55" s="139"/>
      <c r="B55" s="145"/>
      <c r="C55" s="146"/>
      <c r="D55" s="146"/>
      <c r="E55" s="146"/>
      <c r="F55" s="146"/>
      <c r="G55" s="146"/>
      <c r="H55" s="146"/>
      <c r="I55" s="146"/>
    </row>
    <row r="56" spans="1:23" s="136" customFormat="1" ht="12" customHeight="1" x14ac:dyDescent="0.2">
      <c r="A56" s="286" t="s">
        <v>48</v>
      </c>
      <c r="B56" s="286"/>
      <c r="C56" s="132">
        <v>50865</v>
      </c>
      <c r="D56" s="132">
        <v>38164</v>
      </c>
      <c r="E56" s="132">
        <v>18062</v>
      </c>
      <c r="F56" s="132">
        <v>20102</v>
      </c>
      <c r="G56" s="132">
        <v>12701</v>
      </c>
      <c r="H56" s="132">
        <v>6772</v>
      </c>
      <c r="I56" s="132">
        <v>5929</v>
      </c>
      <c r="W56" s="147"/>
    </row>
    <row r="57" spans="1:23" s="136" customFormat="1" ht="12" customHeight="1" x14ac:dyDescent="0.2">
      <c r="A57" s="280" t="s">
        <v>49</v>
      </c>
      <c r="B57" s="280"/>
      <c r="C57" s="135">
        <v>3267</v>
      </c>
      <c r="D57" s="135">
        <v>2413</v>
      </c>
      <c r="E57" s="135">
        <v>1134</v>
      </c>
      <c r="F57" s="135">
        <v>1279</v>
      </c>
      <c r="G57" s="135">
        <v>854</v>
      </c>
      <c r="H57" s="135">
        <v>466</v>
      </c>
      <c r="I57" s="135">
        <v>388</v>
      </c>
      <c r="W57" s="147"/>
    </row>
    <row r="58" spans="1:23" s="136" customFormat="1" ht="12" customHeight="1" x14ac:dyDescent="0.2">
      <c r="A58" s="280" t="s">
        <v>51</v>
      </c>
      <c r="B58" s="280"/>
      <c r="C58" s="135">
        <v>1988</v>
      </c>
      <c r="D58" s="135">
        <v>1759</v>
      </c>
      <c r="E58" s="135">
        <v>847</v>
      </c>
      <c r="F58" s="135">
        <v>912</v>
      </c>
      <c r="G58" s="135">
        <v>229</v>
      </c>
      <c r="H58" s="135">
        <v>128</v>
      </c>
      <c r="I58" s="135">
        <v>101</v>
      </c>
      <c r="W58" s="147"/>
    </row>
    <row r="59" spans="1:23" s="136" customFormat="1" ht="12" customHeight="1" x14ac:dyDescent="0.2">
      <c r="A59" s="280" t="s">
        <v>52</v>
      </c>
      <c r="B59" s="280"/>
      <c r="C59" s="135">
        <v>2159</v>
      </c>
      <c r="D59" s="135">
        <v>1897</v>
      </c>
      <c r="E59" s="135">
        <v>923</v>
      </c>
      <c r="F59" s="135">
        <v>974</v>
      </c>
      <c r="G59" s="135">
        <v>262</v>
      </c>
      <c r="H59" s="135">
        <v>136</v>
      </c>
      <c r="I59" s="135">
        <v>126</v>
      </c>
      <c r="W59" s="147"/>
    </row>
    <row r="60" spans="1:23" s="136" customFormat="1" ht="12" customHeight="1" x14ac:dyDescent="0.2">
      <c r="A60" s="280" t="s">
        <v>53</v>
      </c>
      <c r="B60" s="280"/>
      <c r="C60" s="135">
        <v>7979</v>
      </c>
      <c r="D60" s="135">
        <v>4653</v>
      </c>
      <c r="E60" s="135">
        <v>2135</v>
      </c>
      <c r="F60" s="135">
        <v>2518</v>
      </c>
      <c r="G60" s="135">
        <v>3326</v>
      </c>
      <c r="H60" s="135">
        <v>1816</v>
      </c>
      <c r="I60" s="135">
        <v>1510</v>
      </c>
      <c r="W60" s="147"/>
    </row>
    <row r="61" spans="1:23" s="136" customFormat="1" ht="12" customHeight="1" x14ac:dyDescent="0.2">
      <c r="A61" s="280" t="s">
        <v>54</v>
      </c>
      <c r="B61" s="280"/>
      <c r="C61" s="135">
        <v>2939</v>
      </c>
      <c r="D61" s="135">
        <v>2325</v>
      </c>
      <c r="E61" s="135">
        <v>1078</v>
      </c>
      <c r="F61" s="135">
        <v>1247</v>
      </c>
      <c r="G61" s="135">
        <v>614</v>
      </c>
      <c r="H61" s="135">
        <v>330</v>
      </c>
      <c r="I61" s="135">
        <v>284</v>
      </c>
      <c r="W61" s="147"/>
    </row>
    <row r="62" spans="1:23" s="136" customFormat="1" ht="12" customHeight="1" x14ac:dyDescent="0.2">
      <c r="A62" s="280" t="s">
        <v>56</v>
      </c>
      <c r="B62" s="280"/>
      <c r="C62" s="135">
        <v>14942</v>
      </c>
      <c r="D62" s="135">
        <v>11619</v>
      </c>
      <c r="E62" s="135">
        <v>5542</v>
      </c>
      <c r="F62" s="135">
        <v>6077</v>
      </c>
      <c r="G62" s="135">
        <v>3323</v>
      </c>
      <c r="H62" s="135">
        <v>1694</v>
      </c>
      <c r="I62" s="135">
        <v>1629</v>
      </c>
      <c r="W62" s="147"/>
    </row>
    <row r="63" spans="1:23" s="136" customFormat="1" ht="12" customHeight="1" x14ac:dyDescent="0.2">
      <c r="A63" s="280" t="s">
        <v>58</v>
      </c>
      <c r="B63" s="280"/>
      <c r="C63" s="135">
        <v>4576</v>
      </c>
      <c r="D63" s="135">
        <v>3469</v>
      </c>
      <c r="E63" s="135">
        <v>1613</v>
      </c>
      <c r="F63" s="135">
        <v>1856</v>
      </c>
      <c r="G63" s="135">
        <v>1107</v>
      </c>
      <c r="H63" s="135">
        <v>581</v>
      </c>
      <c r="I63" s="135">
        <v>526</v>
      </c>
      <c r="W63" s="147"/>
    </row>
    <row r="64" spans="1:23" s="136" customFormat="1" ht="12" customHeight="1" x14ac:dyDescent="0.2">
      <c r="A64" s="280" t="s">
        <v>59</v>
      </c>
      <c r="B64" s="280"/>
      <c r="C64" s="135">
        <v>2380</v>
      </c>
      <c r="D64" s="135">
        <v>1964</v>
      </c>
      <c r="E64" s="135">
        <v>932</v>
      </c>
      <c r="F64" s="135">
        <v>1032</v>
      </c>
      <c r="G64" s="135">
        <v>416</v>
      </c>
      <c r="H64" s="135">
        <v>227</v>
      </c>
      <c r="I64" s="135">
        <v>189</v>
      </c>
      <c r="W64" s="147"/>
    </row>
    <row r="65" spans="1:23" s="136" customFormat="1" ht="12" customHeight="1" x14ac:dyDescent="0.2">
      <c r="A65" s="280" t="s">
        <v>60</v>
      </c>
      <c r="B65" s="280"/>
      <c r="C65" s="135">
        <v>2646</v>
      </c>
      <c r="D65" s="135">
        <v>2163</v>
      </c>
      <c r="E65" s="135">
        <v>1030</v>
      </c>
      <c r="F65" s="135">
        <v>1133</v>
      </c>
      <c r="G65" s="135">
        <v>483</v>
      </c>
      <c r="H65" s="135">
        <v>270</v>
      </c>
      <c r="I65" s="135">
        <v>213</v>
      </c>
      <c r="W65" s="147"/>
    </row>
    <row r="66" spans="1:23" s="136" customFormat="1" ht="12" customHeight="1" x14ac:dyDescent="0.2">
      <c r="A66" s="280" t="s">
        <v>61</v>
      </c>
      <c r="B66" s="280"/>
      <c r="C66" s="135">
        <v>4591</v>
      </c>
      <c r="D66" s="135">
        <v>3502</v>
      </c>
      <c r="E66" s="135">
        <v>1687</v>
      </c>
      <c r="F66" s="135">
        <v>1815</v>
      </c>
      <c r="G66" s="135">
        <v>1089</v>
      </c>
      <c r="H66" s="135">
        <v>583</v>
      </c>
      <c r="I66" s="135">
        <v>506</v>
      </c>
      <c r="W66" s="147"/>
    </row>
    <row r="67" spans="1:23" s="136" customFormat="1" ht="12" customHeight="1" x14ac:dyDescent="0.2">
      <c r="A67" s="281" t="s">
        <v>62</v>
      </c>
      <c r="B67" s="281"/>
      <c r="C67" s="142">
        <v>3398</v>
      </c>
      <c r="D67" s="142">
        <v>2400</v>
      </c>
      <c r="E67" s="142">
        <v>1141</v>
      </c>
      <c r="F67" s="142">
        <v>1259</v>
      </c>
      <c r="G67" s="142">
        <v>998</v>
      </c>
      <c r="H67" s="142">
        <v>541</v>
      </c>
      <c r="I67" s="142">
        <v>457</v>
      </c>
      <c r="W67" s="147"/>
    </row>
    <row r="68" spans="1:23" s="136" customFormat="1" ht="12" customHeight="1" x14ac:dyDescent="0.2">
      <c r="A68" s="139"/>
      <c r="B68" s="139"/>
      <c r="C68" s="139"/>
      <c r="D68" s="139"/>
      <c r="E68" s="139"/>
      <c r="F68" s="139"/>
      <c r="G68" s="139"/>
      <c r="H68" s="139"/>
      <c r="I68" s="139"/>
      <c r="W68" s="147"/>
    </row>
    <row r="69" spans="1:23" s="136" customFormat="1" ht="12" customHeight="1" x14ac:dyDescent="0.2">
      <c r="A69" s="282" t="s">
        <v>63</v>
      </c>
      <c r="B69" s="282"/>
      <c r="C69" s="133">
        <v>151592</v>
      </c>
      <c r="D69" s="133">
        <v>103558</v>
      </c>
      <c r="E69" s="133">
        <v>48538</v>
      </c>
      <c r="F69" s="133">
        <v>55020</v>
      </c>
      <c r="G69" s="133">
        <v>48034</v>
      </c>
      <c r="H69" s="133">
        <v>25068</v>
      </c>
      <c r="I69" s="133">
        <v>22966</v>
      </c>
      <c r="W69" s="147"/>
    </row>
    <row r="70" spans="1:23" s="136" customFormat="1" ht="12" customHeight="1" x14ac:dyDescent="0.2">
      <c r="A70" s="280" t="s">
        <v>64</v>
      </c>
      <c r="B70" s="280"/>
      <c r="C70" s="135">
        <v>4445</v>
      </c>
      <c r="D70" s="135">
        <v>2955</v>
      </c>
      <c r="E70" s="135">
        <v>1342</v>
      </c>
      <c r="F70" s="135">
        <v>1613</v>
      </c>
      <c r="G70" s="135">
        <v>1490</v>
      </c>
      <c r="H70" s="135">
        <v>772</v>
      </c>
      <c r="I70" s="135">
        <v>718</v>
      </c>
      <c r="W70" s="147"/>
    </row>
    <row r="71" spans="1:23" s="136" customFormat="1" ht="12" customHeight="1" x14ac:dyDescent="0.2">
      <c r="A71" s="280" t="s">
        <v>65</v>
      </c>
      <c r="B71" s="280"/>
      <c r="C71" s="135">
        <v>1405</v>
      </c>
      <c r="D71" s="135">
        <v>1275</v>
      </c>
      <c r="E71" s="135">
        <v>605</v>
      </c>
      <c r="F71" s="135">
        <v>670</v>
      </c>
      <c r="G71" s="135">
        <v>130</v>
      </c>
      <c r="H71" s="135">
        <v>70</v>
      </c>
      <c r="I71" s="135">
        <v>60</v>
      </c>
      <c r="W71" s="147"/>
    </row>
    <row r="72" spans="1:23" s="136" customFormat="1" ht="12" customHeight="1" x14ac:dyDescent="0.2">
      <c r="A72" s="280" t="s">
        <v>66</v>
      </c>
      <c r="B72" s="280"/>
      <c r="C72" s="135">
        <v>374</v>
      </c>
      <c r="D72" s="135">
        <v>328</v>
      </c>
      <c r="E72" s="135">
        <v>156</v>
      </c>
      <c r="F72" s="135">
        <v>172</v>
      </c>
      <c r="G72" s="135">
        <v>46</v>
      </c>
      <c r="H72" s="135">
        <v>29</v>
      </c>
      <c r="I72" s="135">
        <v>17</v>
      </c>
      <c r="W72" s="147"/>
    </row>
    <row r="73" spans="1:23" s="136" customFormat="1" ht="12" customHeight="1" x14ac:dyDescent="0.2">
      <c r="A73" s="280" t="s">
        <v>67</v>
      </c>
      <c r="B73" s="280"/>
      <c r="C73" s="135">
        <v>982</v>
      </c>
      <c r="D73" s="135">
        <v>858</v>
      </c>
      <c r="E73" s="135">
        <v>412</v>
      </c>
      <c r="F73" s="135">
        <v>446</v>
      </c>
      <c r="G73" s="135">
        <v>124</v>
      </c>
      <c r="H73" s="135">
        <v>81</v>
      </c>
      <c r="I73" s="135">
        <v>43</v>
      </c>
      <c r="W73" s="147"/>
    </row>
    <row r="74" spans="1:23" s="136" customFormat="1" ht="12" customHeight="1" x14ac:dyDescent="0.2">
      <c r="A74" s="280" t="s">
        <v>68</v>
      </c>
      <c r="B74" s="280"/>
      <c r="C74" s="135">
        <v>308</v>
      </c>
      <c r="D74" s="135">
        <v>265</v>
      </c>
      <c r="E74" s="135">
        <v>123</v>
      </c>
      <c r="F74" s="135">
        <v>142</v>
      </c>
      <c r="G74" s="135">
        <v>43</v>
      </c>
      <c r="H74" s="135">
        <v>29</v>
      </c>
      <c r="I74" s="135">
        <v>14</v>
      </c>
      <c r="W74" s="147"/>
    </row>
    <row r="75" spans="1:23" s="136" customFormat="1" ht="12" customHeight="1" x14ac:dyDescent="0.2">
      <c r="A75" s="280" t="s">
        <v>69</v>
      </c>
      <c r="B75" s="280"/>
      <c r="C75" s="135">
        <v>1551</v>
      </c>
      <c r="D75" s="135">
        <v>1291</v>
      </c>
      <c r="E75" s="135">
        <v>615</v>
      </c>
      <c r="F75" s="135">
        <v>676</v>
      </c>
      <c r="G75" s="135">
        <v>260</v>
      </c>
      <c r="H75" s="135">
        <v>148</v>
      </c>
      <c r="I75" s="135">
        <v>112</v>
      </c>
      <c r="W75" s="147"/>
    </row>
    <row r="76" spans="1:23" s="136" customFormat="1" ht="12" customHeight="1" x14ac:dyDescent="0.2">
      <c r="A76" s="280" t="s">
        <v>70</v>
      </c>
      <c r="B76" s="280"/>
      <c r="C76" s="135">
        <v>625</v>
      </c>
      <c r="D76" s="135">
        <v>551</v>
      </c>
      <c r="E76" s="135">
        <v>277</v>
      </c>
      <c r="F76" s="135">
        <v>274</v>
      </c>
      <c r="G76" s="135">
        <v>74</v>
      </c>
      <c r="H76" s="135">
        <v>41</v>
      </c>
      <c r="I76" s="135">
        <v>33</v>
      </c>
      <c r="W76" s="147"/>
    </row>
    <row r="77" spans="1:23" s="136" customFormat="1" ht="12" customHeight="1" x14ac:dyDescent="0.2">
      <c r="A77" s="280" t="s">
        <v>71</v>
      </c>
      <c r="B77" s="280"/>
      <c r="C77" s="135">
        <v>2626</v>
      </c>
      <c r="D77" s="135">
        <v>2074</v>
      </c>
      <c r="E77" s="135">
        <v>950</v>
      </c>
      <c r="F77" s="135">
        <v>1124</v>
      </c>
      <c r="G77" s="135">
        <v>552</v>
      </c>
      <c r="H77" s="135">
        <v>312</v>
      </c>
      <c r="I77" s="135">
        <v>240</v>
      </c>
      <c r="W77" s="147"/>
    </row>
    <row r="78" spans="1:23" s="136" customFormat="1" ht="12" customHeight="1" x14ac:dyDescent="0.2">
      <c r="A78" s="280" t="s">
        <v>73</v>
      </c>
      <c r="B78" s="280"/>
      <c r="C78" s="135">
        <v>924</v>
      </c>
      <c r="D78" s="135">
        <v>528</v>
      </c>
      <c r="E78" s="135">
        <v>252</v>
      </c>
      <c r="F78" s="135">
        <v>276</v>
      </c>
      <c r="G78" s="135">
        <v>396</v>
      </c>
      <c r="H78" s="135">
        <v>211</v>
      </c>
      <c r="I78" s="135">
        <v>185</v>
      </c>
      <c r="W78" s="147"/>
    </row>
    <row r="79" spans="1:23" s="136" customFormat="1" ht="12" customHeight="1" x14ac:dyDescent="0.2">
      <c r="A79" s="280" t="s">
        <v>75</v>
      </c>
      <c r="B79" s="280"/>
      <c r="C79" s="135">
        <v>470</v>
      </c>
      <c r="D79" s="135">
        <v>368</v>
      </c>
      <c r="E79" s="135">
        <v>177</v>
      </c>
      <c r="F79" s="135">
        <v>191</v>
      </c>
      <c r="G79" s="135">
        <v>102</v>
      </c>
      <c r="H79" s="135">
        <v>62</v>
      </c>
      <c r="I79" s="135">
        <v>40</v>
      </c>
      <c r="W79" s="147"/>
    </row>
    <row r="80" spans="1:23" s="136" customFormat="1" ht="12" customHeight="1" x14ac:dyDescent="0.2">
      <c r="A80" s="280" t="s">
        <v>76</v>
      </c>
      <c r="B80" s="280"/>
      <c r="C80" s="135">
        <v>775</v>
      </c>
      <c r="D80" s="135">
        <v>641</v>
      </c>
      <c r="E80" s="135">
        <v>306</v>
      </c>
      <c r="F80" s="135">
        <v>335</v>
      </c>
      <c r="G80" s="135">
        <v>134</v>
      </c>
      <c r="H80" s="135">
        <v>74</v>
      </c>
      <c r="I80" s="135">
        <v>60</v>
      </c>
      <c r="W80" s="147"/>
    </row>
    <row r="81" spans="1:23" s="136" customFormat="1" ht="12" customHeight="1" x14ac:dyDescent="0.2">
      <c r="A81" s="280" t="s">
        <v>77</v>
      </c>
      <c r="B81" s="280"/>
      <c r="C81" s="135">
        <v>1530</v>
      </c>
      <c r="D81" s="135">
        <v>1081</v>
      </c>
      <c r="E81" s="135">
        <v>529</v>
      </c>
      <c r="F81" s="135">
        <v>552</v>
      </c>
      <c r="G81" s="135">
        <v>449</v>
      </c>
      <c r="H81" s="135">
        <v>240</v>
      </c>
      <c r="I81" s="135">
        <v>209</v>
      </c>
      <c r="W81" s="147"/>
    </row>
    <row r="82" spans="1:23" s="136" customFormat="1" ht="12" customHeight="1" x14ac:dyDescent="0.2">
      <c r="A82" s="280" t="s">
        <v>80</v>
      </c>
      <c r="B82" s="280"/>
      <c r="C82" s="135">
        <v>2249</v>
      </c>
      <c r="D82" s="135">
        <v>1663</v>
      </c>
      <c r="E82" s="135">
        <v>788</v>
      </c>
      <c r="F82" s="135">
        <v>875</v>
      </c>
      <c r="G82" s="135">
        <v>586</v>
      </c>
      <c r="H82" s="135">
        <v>306</v>
      </c>
      <c r="I82" s="135">
        <v>280</v>
      </c>
      <c r="W82" s="147"/>
    </row>
    <row r="83" spans="1:23" s="136" customFormat="1" ht="12" customHeight="1" x14ac:dyDescent="0.2">
      <c r="A83" s="280" t="s">
        <v>81</v>
      </c>
      <c r="B83" s="280"/>
      <c r="C83" s="135">
        <v>6707</v>
      </c>
      <c r="D83" s="135">
        <v>6003</v>
      </c>
      <c r="E83" s="135">
        <v>2937</v>
      </c>
      <c r="F83" s="135">
        <v>3066</v>
      </c>
      <c r="G83" s="135">
        <v>704</v>
      </c>
      <c r="H83" s="135">
        <v>367</v>
      </c>
      <c r="I83" s="135">
        <v>337</v>
      </c>
      <c r="W83" s="147"/>
    </row>
    <row r="84" spans="1:23" s="136" customFormat="1" ht="12" customHeight="1" x14ac:dyDescent="0.2">
      <c r="A84" s="280" t="s">
        <v>84</v>
      </c>
      <c r="B84" s="280"/>
      <c r="C84" s="135">
        <v>4356</v>
      </c>
      <c r="D84" s="135">
        <v>3059</v>
      </c>
      <c r="E84" s="135">
        <v>1376</v>
      </c>
      <c r="F84" s="135">
        <v>1683</v>
      </c>
      <c r="G84" s="135">
        <v>1297</v>
      </c>
      <c r="H84" s="135">
        <v>684</v>
      </c>
      <c r="I84" s="135">
        <v>613</v>
      </c>
      <c r="W84" s="147"/>
    </row>
    <row r="85" spans="1:23" s="136" customFormat="1" ht="12" customHeight="1" x14ac:dyDescent="0.2">
      <c r="A85" s="280" t="s">
        <v>87</v>
      </c>
      <c r="B85" s="280"/>
      <c r="C85" s="135">
        <v>4895</v>
      </c>
      <c r="D85" s="135">
        <v>3133</v>
      </c>
      <c r="E85" s="135">
        <v>1493</v>
      </c>
      <c r="F85" s="135">
        <v>1640</v>
      </c>
      <c r="G85" s="135">
        <v>1762</v>
      </c>
      <c r="H85" s="135">
        <v>913</v>
      </c>
      <c r="I85" s="135">
        <v>849</v>
      </c>
      <c r="W85" s="147"/>
    </row>
    <row r="86" spans="1:23" s="136" customFormat="1" ht="12" customHeight="1" x14ac:dyDescent="0.2">
      <c r="A86" s="280" t="s">
        <v>88</v>
      </c>
      <c r="B86" s="280"/>
      <c r="C86" s="135">
        <v>2035</v>
      </c>
      <c r="D86" s="135">
        <v>1788</v>
      </c>
      <c r="E86" s="135">
        <v>844</v>
      </c>
      <c r="F86" s="135">
        <v>944</v>
      </c>
      <c r="G86" s="135">
        <v>247</v>
      </c>
      <c r="H86" s="135">
        <v>124</v>
      </c>
      <c r="I86" s="135">
        <v>123</v>
      </c>
      <c r="W86" s="147"/>
    </row>
    <row r="87" spans="1:23" s="136" customFormat="1" ht="12" customHeight="1" x14ac:dyDescent="0.2">
      <c r="A87" s="280" t="s">
        <v>89</v>
      </c>
      <c r="B87" s="280"/>
      <c r="C87" s="135">
        <v>849</v>
      </c>
      <c r="D87" s="135">
        <v>704</v>
      </c>
      <c r="E87" s="135">
        <v>339</v>
      </c>
      <c r="F87" s="135">
        <v>365</v>
      </c>
      <c r="G87" s="135">
        <v>145</v>
      </c>
      <c r="H87" s="135">
        <v>78</v>
      </c>
      <c r="I87" s="135">
        <v>67</v>
      </c>
      <c r="W87" s="147"/>
    </row>
    <row r="88" spans="1:23" s="136" customFormat="1" ht="12" customHeight="1" x14ac:dyDescent="0.2">
      <c r="A88" s="280" t="s">
        <v>90</v>
      </c>
      <c r="B88" s="280"/>
      <c r="C88" s="135">
        <v>1385</v>
      </c>
      <c r="D88" s="135">
        <v>1154</v>
      </c>
      <c r="E88" s="135">
        <v>563</v>
      </c>
      <c r="F88" s="135">
        <v>591</v>
      </c>
      <c r="G88" s="135">
        <v>231</v>
      </c>
      <c r="H88" s="135">
        <v>120</v>
      </c>
      <c r="I88" s="135">
        <v>111</v>
      </c>
      <c r="W88" s="147"/>
    </row>
    <row r="89" spans="1:23" s="136" customFormat="1" ht="12" customHeight="1" x14ac:dyDescent="0.2">
      <c r="A89" s="280" t="s">
        <v>91</v>
      </c>
      <c r="B89" s="280"/>
      <c r="C89" s="135">
        <v>559</v>
      </c>
      <c r="D89" s="135">
        <v>468</v>
      </c>
      <c r="E89" s="135">
        <v>232</v>
      </c>
      <c r="F89" s="135">
        <v>236</v>
      </c>
      <c r="G89" s="135">
        <v>91</v>
      </c>
      <c r="H89" s="135">
        <v>50</v>
      </c>
      <c r="I89" s="135">
        <v>41</v>
      </c>
      <c r="W89" s="147"/>
    </row>
    <row r="90" spans="1:23" s="136" customFormat="1" ht="12" customHeight="1" x14ac:dyDescent="0.2">
      <c r="A90" s="280" t="s">
        <v>92</v>
      </c>
      <c r="B90" s="280"/>
      <c r="C90" s="135">
        <v>492</v>
      </c>
      <c r="D90" s="135">
        <v>349</v>
      </c>
      <c r="E90" s="135">
        <v>171</v>
      </c>
      <c r="F90" s="135">
        <v>178</v>
      </c>
      <c r="G90" s="135">
        <v>143</v>
      </c>
      <c r="H90" s="135">
        <v>77</v>
      </c>
      <c r="I90" s="135">
        <v>66</v>
      </c>
      <c r="W90" s="147"/>
    </row>
    <row r="91" spans="1:23" s="136" customFormat="1" ht="12" customHeight="1" x14ac:dyDescent="0.2">
      <c r="A91" s="280" t="s">
        <v>93</v>
      </c>
      <c r="B91" s="280"/>
      <c r="C91" s="135">
        <v>1386</v>
      </c>
      <c r="D91" s="135">
        <v>1115</v>
      </c>
      <c r="E91" s="135">
        <v>526</v>
      </c>
      <c r="F91" s="135">
        <v>589</v>
      </c>
      <c r="G91" s="135">
        <v>271</v>
      </c>
      <c r="H91" s="135">
        <v>145</v>
      </c>
      <c r="I91" s="135">
        <v>126</v>
      </c>
      <c r="W91" s="147"/>
    </row>
    <row r="92" spans="1:23" s="136" customFormat="1" ht="12" customHeight="1" x14ac:dyDescent="0.2">
      <c r="A92" s="280" t="s">
        <v>94</v>
      </c>
      <c r="B92" s="280"/>
      <c r="C92" s="135">
        <v>1741</v>
      </c>
      <c r="D92" s="135">
        <v>1101</v>
      </c>
      <c r="E92" s="135">
        <v>508</v>
      </c>
      <c r="F92" s="135">
        <v>593</v>
      </c>
      <c r="G92" s="135">
        <v>640</v>
      </c>
      <c r="H92" s="135">
        <v>337</v>
      </c>
      <c r="I92" s="135">
        <v>303</v>
      </c>
      <c r="W92" s="147"/>
    </row>
    <row r="93" spans="1:23" s="136" customFormat="1" ht="12" customHeight="1" x14ac:dyDescent="0.2">
      <c r="A93" s="280" t="s">
        <v>95</v>
      </c>
      <c r="B93" s="280"/>
      <c r="C93" s="135">
        <v>63185</v>
      </c>
      <c r="D93" s="135">
        <v>38759</v>
      </c>
      <c r="E93" s="135">
        <v>17956</v>
      </c>
      <c r="F93" s="135">
        <v>20803</v>
      </c>
      <c r="G93" s="135">
        <v>24426</v>
      </c>
      <c r="H93" s="135">
        <v>12533</v>
      </c>
      <c r="I93" s="135">
        <v>11893</v>
      </c>
      <c r="W93" s="147"/>
    </row>
    <row r="94" spans="1:23" s="136" customFormat="1" ht="12" customHeight="1" x14ac:dyDescent="0.2">
      <c r="A94" s="280" t="s">
        <v>96</v>
      </c>
      <c r="B94" s="280"/>
      <c r="C94" s="135">
        <v>1620</v>
      </c>
      <c r="D94" s="135">
        <v>1248</v>
      </c>
      <c r="E94" s="135">
        <v>579</v>
      </c>
      <c r="F94" s="135">
        <v>669</v>
      </c>
      <c r="G94" s="135">
        <v>372</v>
      </c>
      <c r="H94" s="135">
        <v>197</v>
      </c>
      <c r="I94" s="135">
        <v>175</v>
      </c>
      <c r="W94" s="147"/>
    </row>
    <row r="95" spans="1:23" s="136" customFormat="1" ht="12" customHeight="1" x14ac:dyDescent="0.2">
      <c r="A95" s="280" t="s">
        <v>97</v>
      </c>
      <c r="B95" s="280"/>
      <c r="C95" s="135">
        <v>1324</v>
      </c>
      <c r="D95" s="135">
        <v>1065</v>
      </c>
      <c r="E95" s="135">
        <v>513</v>
      </c>
      <c r="F95" s="135">
        <v>552</v>
      </c>
      <c r="G95" s="135">
        <v>259</v>
      </c>
      <c r="H95" s="135">
        <v>155</v>
      </c>
      <c r="I95" s="135">
        <v>104</v>
      </c>
      <c r="W95" s="147"/>
    </row>
    <row r="96" spans="1:23" s="136" customFormat="1" ht="12" customHeight="1" x14ac:dyDescent="0.2">
      <c r="A96" s="280" t="s">
        <v>98</v>
      </c>
      <c r="B96" s="280"/>
      <c r="C96" s="135">
        <v>686</v>
      </c>
      <c r="D96" s="135">
        <v>434</v>
      </c>
      <c r="E96" s="135">
        <v>223</v>
      </c>
      <c r="F96" s="135">
        <v>211</v>
      </c>
      <c r="G96" s="135">
        <v>252</v>
      </c>
      <c r="H96" s="135">
        <v>126</v>
      </c>
      <c r="I96" s="135">
        <v>126</v>
      </c>
      <c r="W96" s="147"/>
    </row>
    <row r="97" spans="1:23" s="136" customFormat="1" ht="12" customHeight="1" x14ac:dyDescent="0.2">
      <c r="A97" s="280" t="s">
        <v>99</v>
      </c>
      <c r="B97" s="280"/>
      <c r="C97" s="135">
        <v>6226</v>
      </c>
      <c r="D97" s="135">
        <v>3600</v>
      </c>
      <c r="E97" s="135">
        <v>1618</v>
      </c>
      <c r="F97" s="135">
        <v>1982</v>
      </c>
      <c r="G97" s="135">
        <v>2626</v>
      </c>
      <c r="H97" s="135">
        <v>1298</v>
      </c>
      <c r="I97" s="135">
        <v>1328</v>
      </c>
      <c r="W97" s="147"/>
    </row>
    <row r="98" spans="1:23" s="136" customFormat="1" ht="12" customHeight="1" x14ac:dyDescent="0.2">
      <c r="A98" s="280" t="s">
        <v>100</v>
      </c>
      <c r="B98" s="280"/>
      <c r="C98" s="135">
        <v>1439</v>
      </c>
      <c r="D98" s="135">
        <v>1020</v>
      </c>
      <c r="E98" s="135">
        <v>491</v>
      </c>
      <c r="F98" s="135">
        <v>529</v>
      </c>
      <c r="G98" s="135">
        <v>419</v>
      </c>
      <c r="H98" s="135">
        <v>237</v>
      </c>
      <c r="I98" s="135">
        <v>182</v>
      </c>
      <c r="W98" s="147"/>
    </row>
    <row r="99" spans="1:23" s="136" customFormat="1" ht="12" customHeight="1" x14ac:dyDescent="0.2">
      <c r="A99" s="280" t="s">
        <v>101</v>
      </c>
      <c r="B99" s="280"/>
      <c r="C99" s="135">
        <v>1802</v>
      </c>
      <c r="D99" s="135">
        <v>1121</v>
      </c>
      <c r="E99" s="135">
        <v>528</v>
      </c>
      <c r="F99" s="135">
        <v>593</v>
      </c>
      <c r="G99" s="135">
        <v>681</v>
      </c>
      <c r="H99" s="135">
        <v>380</v>
      </c>
      <c r="I99" s="135">
        <v>301</v>
      </c>
      <c r="W99" s="147"/>
    </row>
    <row r="100" spans="1:23" s="136" customFormat="1" ht="12" customHeight="1" x14ac:dyDescent="0.2">
      <c r="A100" s="280" t="s">
        <v>102</v>
      </c>
      <c r="B100" s="280"/>
      <c r="C100" s="135">
        <v>1371</v>
      </c>
      <c r="D100" s="135">
        <v>1167</v>
      </c>
      <c r="E100" s="135">
        <v>576</v>
      </c>
      <c r="F100" s="135">
        <v>591</v>
      </c>
      <c r="G100" s="135">
        <v>204</v>
      </c>
      <c r="H100" s="135">
        <v>108</v>
      </c>
      <c r="I100" s="135">
        <v>96</v>
      </c>
      <c r="W100" s="147"/>
    </row>
    <row r="101" spans="1:23" s="136" customFormat="1" ht="12" customHeight="1" x14ac:dyDescent="0.2">
      <c r="A101" s="280" t="s">
        <v>103</v>
      </c>
      <c r="B101" s="280"/>
      <c r="C101" s="135">
        <v>319</v>
      </c>
      <c r="D101" s="135">
        <v>270</v>
      </c>
      <c r="E101" s="135">
        <v>129</v>
      </c>
      <c r="F101" s="135">
        <v>141</v>
      </c>
      <c r="G101" s="135">
        <v>49</v>
      </c>
      <c r="H101" s="135">
        <v>28</v>
      </c>
      <c r="I101" s="135">
        <v>21</v>
      </c>
      <c r="W101" s="147"/>
    </row>
    <row r="102" spans="1:23" s="136" customFormat="1" ht="12" customHeight="1" x14ac:dyDescent="0.2">
      <c r="A102" s="280" t="s">
        <v>338</v>
      </c>
      <c r="B102" s="280"/>
      <c r="C102" s="135">
        <v>4520</v>
      </c>
      <c r="D102" s="135">
        <v>3631</v>
      </c>
      <c r="E102" s="135">
        <v>1797</v>
      </c>
      <c r="F102" s="135">
        <v>1834</v>
      </c>
      <c r="G102" s="135">
        <v>889</v>
      </c>
      <c r="H102" s="135">
        <v>500</v>
      </c>
      <c r="I102" s="135">
        <v>389</v>
      </c>
      <c r="W102" s="147"/>
    </row>
    <row r="103" spans="1:23" s="136" customFormat="1" ht="12" customHeight="1" x14ac:dyDescent="0.2">
      <c r="A103" s="280" t="s">
        <v>104</v>
      </c>
      <c r="B103" s="280"/>
      <c r="C103" s="135">
        <v>870</v>
      </c>
      <c r="D103" s="135">
        <v>660</v>
      </c>
      <c r="E103" s="135">
        <v>312</v>
      </c>
      <c r="F103" s="135">
        <v>348</v>
      </c>
      <c r="G103" s="135">
        <v>210</v>
      </c>
      <c r="H103" s="135">
        <v>110</v>
      </c>
      <c r="I103" s="135">
        <v>100</v>
      </c>
      <c r="W103" s="147"/>
    </row>
    <row r="104" spans="1:23" s="136" customFormat="1" ht="12" customHeight="1" x14ac:dyDescent="0.2">
      <c r="A104" s="280" t="s">
        <v>105</v>
      </c>
      <c r="B104" s="280"/>
      <c r="C104" s="135">
        <v>723</v>
      </c>
      <c r="D104" s="135">
        <v>432</v>
      </c>
      <c r="E104" s="135">
        <v>200</v>
      </c>
      <c r="F104" s="135">
        <v>232</v>
      </c>
      <c r="G104" s="135">
        <v>291</v>
      </c>
      <c r="H104" s="135">
        <v>161</v>
      </c>
      <c r="I104" s="135">
        <v>130</v>
      </c>
      <c r="W104" s="147"/>
    </row>
    <row r="105" spans="1:23" s="136" customFormat="1" ht="12" customHeight="1" x14ac:dyDescent="0.2">
      <c r="A105" s="280" t="s">
        <v>106</v>
      </c>
      <c r="B105" s="280"/>
      <c r="C105" s="135">
        <v>819</v>
      </c>
      <c r="D105" s="135">
        <v>634</v>
      </c>
      <c r="E105" s="135">
        <v>291</v>
      </c>
      <c r="F105" s="135">
        <v>343</v>
      </c>
      <c r="G105" s="135">
        <v>185</v>
      </c>
      <c r="H105" s="135">
        <v>98</v>
      </c>
      <c r="I105" s="135">
        <v>87</v>
      </c>
      <c r="W105" s="147"/>
    </row>
    <row r="106" spans="1:23" s="136" customFormat="1" ht="12" customHeight="1" x14ac:dyDescent="0.2">
      <c r="A106" s="280" t="s">
        <v>107</v>
      </c>
      <c r="B106" s="280"/>
      <c r="C106" s="135">
        <v>329</v>
      </c>
      <c r="D106" s="135">
        <v>287</v>
      </c>
      <c r="E106" s="135">
        <v>135</v>
      </c>
      <c r="F106" s="135">
        <v>152</v>
      </c>
      <c r="G106" s="135">
        <v>42</v>
      </c>
      <c r="H106" s="135">
        <v>18</v>
      </c>
      <c r="I106" s="135">
        <v>24</v>
      </c>
      <c r="W106" s="147"/>
    </row>
    <row r="107" spans="1:23" s="136" customFormat="1" ht="12" customHeight="1" x14ac:dyDescent="0.2">
      <c r="A107" s="280" t="s">
        <v>108</v>
      </c>
      <c r="B107" s="280"/>
      <c r="C107" s="135">
        <v>852</v>
      </c>
      <c r="D107" s="135">
        <v>746</v>
      </c>
      <c r="E107" s="135">
        <v>349</v>
      </c>
      <c r="F107" s="135">
        <v>397</v>
      </c>
      <c r="G107" s="135">
        <v>106</v>
      </c>
      <c r="H107" s="135">
        <v>54</v>
      </c>
      <c r="I107" s="135">
        <v>52</v>
      </c>
      <c r="W107" s="147"/>
    </row>
    <row r="108" spans="1:23" s="136" customFormat="1" ht="12" customHeight="1" x14ac:dyDescent="0.2">
      <c r="A108" s="280" t="s">
        <v>109</v>
      </c>
      <c r="B108" s="280"/>
      <c r="C108" s="135">
        <v>1458</v>
      </c>
      <c r="D108" s="135">
        <v>1197</v>
      </c>
      <c r="E108" s="135">
        <v>574</v>
      </c>
      <c r="F108" s="135">
        <v>623</v>
      </c>
      <c r="G108" s="135">
        <v>261</v>
      </c>
      <c r="H108" s="135">
        <v>120</v>
      </c>
      <c r="I108" s="135">
        <v>141</v>
      </c>
      <c r="W108" s="147"/>
    </row>
    <row r="109" spans="1:23" s="136" customFormat="1" ht="12" customHeight="1" x14ac:dyDescent="0.2">
      <c r="A109" s="280" t="s">
        <v>110</v>
      </c>
      <c r="B109" s="280"/>
      <c r="C109" s="135">
        <v>4247</v>
      </c>
      <c r="D109" s="135">
        <v>1798</v>
      </c>
      <c r="E109" s="135">
        <v>821</v>
      </c>
      <c r="F109" s="135">
        <v>977</v>
      </c>
      <c r="G109" s="135">
        <v>2449</v>
      </c>
      <c r="H109" s="135">
        <v>1343</v>
      </c>
      <c r="I109" s="135">
        <v>1106</v>
      </c>
      <c r="W109" s="147"/>
    </row>
    <row r="110" spans="1:23" s="136" customFormat="1" ht="12" customHeight="1" x14ac:dyDescent="0.2">
      <c r="A110" s="280" t="s">
        <v>111</v>
      </c>
      <c r="B110" s="280"/>
      <c r="C110" s="135">
        <v>1902</v>
      </c>
      <c r="D110" s="135">
        <v>1627</v>
      </c>
      <c r="E110" s="135">
        <v>783</v>
      </c>
      <c r="F110" s="135">
        <v>844</v>
      </c>
      <c r="G110" s="135">
        <v>275</v>
      </c>
      <c r="H110" s="135">
        <v>148</v>
      </c>
      <c r="I110" s="135">
        <v>127</v>
      </c>
      <c r="W110" s="147"/>
    </row>
    <row r="111" spans="1:23" s="136" customFormat="1" ht="12" customHeight="1" x14ac:dyDescent="0.2">
      <c r="A111" s="280" t="s">
        <v>112</v>
      </c>
      <c r="B111" s="280"/>
      <c r="C111" s="135">
        <v>800</v>
      </c>
      <c r="D111" s="135">
        <v>540</v>
      </c>
      <c r="E111" s="135">
        <v>245</v>
      </c>
      <c r="F111" s="135">
        <v>295</v>
      </c>
      <c r="G111" s="135">
        <v>260</v>
      </c>
      <c r="H111" s="135">
        <v>137</v>
      </c>
      <c r="I111" s="135">
        <v>123</v>
      </c>
      <c r="W111" s="147"/>
    </row>
    <row r="112" spans="1:23" s="136" customFormat="1" ht="12" customHeight="1" x14ac:dyDescent="0.2">
      <c r="A112" s="280" t="s">
        <v>113</v>
      </c>
      <c r="B112" s="280"/>
      <c r="C112" s="135">
        <v>1579</v>
      </c>
      <c r="D112" s="135">
        <v>1211</v>
      </c>
      <c r="E112" s="135">
        <v>565</v>
      </c>
      <c r="F112" s="135">
        <v>646</v>
      </c>
      <c r="G112" s="135">
        <v>368</v>
      </c>
      <c r="H112" s="135">
        <v>215</v>
      </c>
      <c r="I112" s="135">
        <v>153</v>
      </c>
      <c r="W112" s="147"/>
    </row>
    <row r="113" spans="1:23" s="136" customFormat="1" ht="12" customHeight="1" x14ac:dyDescent="0.2">
      <c r="A113" s="280" t="s">
        <v>114</v>
      </c>
      <c r="B113" s="280"/>
      <c r="C113" s="135">
        <v>1341</v>
      </c>
      <c r="D113" s="135">
        <v>1081</v>
      </c>
      <c r="E113" s="135">
        <v>509</v>
      </c>
      <c r="F113" s="135">
        <v>572</v>
      </c>
      <c r="G113" s="135">
        <v>260</v>
      </c>
      <c r="H113" s="135">
        <v>144</v>
      </c>
      <c r="I113" s="135">
        <v>116</v>
      </c>
      <c r="W113" s="147"/>
    </row>
    <row r="114" spans="1:23" s="136" customFormat="1" ht="12" customHeight="1" x14ac:dyDescent="0.2">
      <c r="A114" s="280" t="s">
        <v>116</v>
      </c>
      <c r="B114" s="280"/>
      <c r="C114" s="135">
        <v>839</v>
      </c>
      <c r="D114" s="135">
        <v>653</v>
      </c>
      <c r="E114" s="135">
        <v>314</v>
      </c>
      <c r="F114" s="135">
        <v>339</v>
      </c>
      <c r="G114" s="135">
        <v>186</v>
      </c>
      <c r="H114" s="135">
        <v>104</v>
      </c>
      <c r="I114" s="135">
        <v>82</v>
      </c>
      <c r="W114" s="147"/>
    </row>
    <row r="115" spans="1:23" s="136" customFormat="1" ht="12" customHeight="1" x14ac:dyDescent="0.2">
      <c r="A115" s="280" t="s">
        <v>117</v>
      </c>
      <c r="B115" s="280"/>
      <c r="C115" s="135">
        <v>2213</v>
      </c>
      <c r="D115" s="135">
        <v>1491</v>
      </c>
      <c r="E115" s="135">
        <v>680</v>
      </c>
      <c r="F115" s="135">
        <v>811</v>
      </c>
      <c r="G115" s="135">
        <v>722</v>
      </c>
      <c r="H115" s="135">
        <v>374</v>
      </c>
      <c r="I115" s="135">
        <v>348</v>
      </c>
      <c r="W115" s="147"/>
    </row>
    <row r="116" spans="1:23" s="136" customFormat="1" ht="12" customHeight="1" x14ac:dyDescent="0.2">
      <c r="A116" s="280" t="s">
        <v>118</v>
      </c>
      <c r="B116" s="280"/>
      <c r="C116" s="135">
        <v>687</v>
      </c>
      <c r="D116" s="135">
        <v>539</v>
      </c>
      <c r="E116" s="135">
        <v>240</v>
      </c>
      <c r="F116" s="135">
        <v>299</v>
      </c>
      <c r="G116" s="135">
        <v>148</v>
      </c>
      <c r="H116" s="135">
        <v>83</v>
      </c>
      <c r="I116" s="135">
        <v>65</v>
      </c>
      <c r="W116" s="147"/>
    </row>
    <row r="117" spans="1:23" s="136" customFormat="1" ht="12" customHeight="1" x14ac:dyDescent="0.2">
      <c r="A117" s="280" t="s">
        <v>121</v>
      </c>
      <c r="B117" s="280"/>
      <c r="C117" s="135">
        <v>1774</v>
      </c>
      <c r="D117" s="135">
        <v>1192</v>
      </c>
      <c r="E117" s="135">
        <v>530</v>
      </c>
      <c r="F117" s="135">
        <v>662</v>
      </c>
      <c r="G117" s="135">
        <v>582</v>
      </c>
      <c r="H117" s="135">
        <v>276</v>
      </c>
      <c r="I117" s="135">
        <v>306</v>
      </c>
      <c r="W117" s="147"/>
    </row>
    <row r="118" spans="1:23" s="136" customFormat="1" ht="12" customHeight="1" x14ac:dyDescent="0.2">
      <c r="A118" s="280" t="s">
        <v>122</v>
      </c>
      <c r="B118" s="280"/>
      <c r="C118" s="135">
        <v>3087</v>
      </c>
      <c r="D118" s="135">
        <v>2253</v>
      </c>
      <c r="E118" s="135">
        <v>1058</v>
      </c>
      <c r="F118" s="135">
        <v>1195</v>
      </c>
      <c r="G118" s="135">
        <v>834</v>
      </c>
      <c r="H118" s="135">
        <v>442</v>
      </c>
      <c r="I118" s="135">
        <v>392</v>
      </c>
      <c r="W118" s="147"/>
    </row>
    <row r="119" spans="1:23" s="136" customFormat="1" ht="12" customHeight="1" x14ac:dyDescent="0.2">
      <c r="A119" s="280" t="s">
        <v>124</v>
      </c>
      <c r="B119" s="280"/>
      <c r="C119" s="135">
        <v>592</v>
      </c>
      <c r="D119" s="135">
        <v>485</v>
      </c>
      <c r="E119" s="135">
        <v>229</v>
      </c>
      <c r="F119" s="135">
        <v>256</v>
      </c>
      <c r="G119" s="135">
        <v>107</v>
      </c>
      <c r="H119" s="135">
        <v>57</v>
      </c>
      <c r="I119" s="135">
        <v>50</v>
      </c>
      <c r="W119" s="147"/>
    </row>
    <row r="120" spans="1:23" s="136" customFormat="1" ht="12" customHeight="1" x14ac:dyDescent="0.2">
      <c r="A120" s="280" t="s">
        <v>125</v>
      </c>
      <c r="B120" s="280"/>
      <c r="C120" s="135">
        <v>1914</v>
      </c>
      <c r="D120" s="135">
        <v>1446</v>
      </c>
      <c r="E120" s="135">
        <v>664</v>
      </c>
      <c r="F120" s="135">
        <v>782</v>
      </c>
      <c r="G120" s="135">
        <v>468</v>
      </c>
      <c r="H120" s="135">
        <v>244</v>
      </c>
      <c r="I120" s="135">
        <v>224</v>
      </c>
      <c r="W120" s="147"/>
    </row>
    <row r="121" spans="1:23" s="136" customFormat="1" ht="12" customHeight="1" x14ac:dyDescent="0.2">
      <c r="A121" s="284" t="s">
        <v>126</v>
      </c>
      <c r="B121" s="284"/>
      <c r="C121" s="142">
        <v>405</v>
      </c>
      <c r="D121" s="142">
        <v>219</v>
      </c>
      <c r="E121" s="142">
        <v>108</v>
      </c>
      <c r="F121" s="142">
        <v>111</v>
      </c>
      <c r="G121" s="142">
        <v>186</v>
      </c>
      <c r="H121" s="142">
        <v>108</v>
      </c>
      <c r="I121" s="142">
        <v>78</v>
      </c>
      <c r="W121" s="147"/>
    </row>
    <row r="122" spans="1:23" s="136" customFormat="1" ht="12" customHeight="1" x14ac:dyDescent="0.2">
      <c r="A122" s="139"/>
      <c r="B122" s="139"/>
      <c r="C122" s="139"/>
      <c r="D122" s="139"/>
      <c r="E122" s="139"/>
      <c r="F122" s="139"/>
      <c r="G122" s="139"/>
      <c r="H122" s="139"/>
      <c r="I122" s="139"/>
      <c r="W122" s="147"/>
    </row>
    <row r="123" spans="1:23" s="136" customFormat="1" ht="12" customHeight="1" x14ac:dyDescent="0.2">
      <c r="A123" s="282" t="s">
        <v>127</v>
      </c>
      <c r="B123" s="282"/>
      <c r="C123" s="133">
        <v>64075</v>
      </c>
      <c r="D123" s="133">
        <v>48281</v>
      </c>
      <c r="E123" s="133">
        <v>22550</v>
      </c>
      <c r="F123" s="133">
        <v>25731</v>
      </c>
      <c r="G123" s="133">
        <v>15794</v>
      </c>
      <c r="H123" s="133">
        <v>8184</v>
      </c>
      <c r="I123" s="133">
        <v>7610</v>
      </c>
      <c r="W123" s="147"/>
    </row>
    <row r="124" spans="1:23" s="136" customFormat="1" ht="12" customHeight="1" x14ac:dyDescent="0.2">
      <c r="A124" s="280" t="s">
        <v>128</v>
      </c>
      <c r="B124" s="280"/>
      <c r="C124" s="135">
        <v>5481</v>
      </c>
      <c r="D124" s="135">
        <v>3942</v>
      </c>
      <c r="E124" s="135">
        <v>1798</v>
      </c>
      <c r="F124" s="135">
        <v>2144</v>
      </c>
      <c r="G124" s="135">
        <v>1539</v>
      </c>
      <c r="H124" s="135">
        <v>792</v>
      </c>
      <c r="I124" s="135">
        <v>747</v>
      </c>
      <c r="W124" s="147"/>
    </row>
    <row r="125" spans="1:23" s="136" customFormat="1" ht="12" customHeight="1" x14ac:dyDescent="0.2">
      <c r="A125" s="280" t="s">
        <v>129</v>
      </c>
      <c r="B125" s="280"/>
      <c r="C125" s="135">
        <v>177</v>
      </c>
      <c r="D125" s="135">
        <v>170</v>
      </c>
      <c r="E125" s="135">
        <v>79</v>
      </c>
      <c r="F125" s="135">
        <v>91</v>
      </c>
      <c r="G125" s="135">
        <v>7</v>
      </c>
      <c r="H125" s="135">
        <v>3</v>
      </c>
      <c r="I125" s="135">
        <v>4</v>
      </c>
      <c r="W125" s="147"/>
    </row>
    <row r="126" spans="1:23" s="136" customFormat="1" ht="12" customHeight="1" x14ac:dyDescent="0.2">
      <c r="A126" s="280" t="s">
        <v>130</v>
      </c>
      <c r="B126" s="280"/>
      <c r="C126" s="135">
        <v>485</v>
      </c>
      <c r="D126" s="135">
        <v>380</v>
      </c>
      <c r="E126" s="135">
        <v>186</v>
      </c>
      <c r="F126" s="135">
        <v>194</v>
      </c>
      <c r="G126" s="135">
        <v>105</v>
      </c>
      <c r="H126" s="135">
        <v>61</v>
      </c>
      <c r="I126" s="135">
        <v>44</v>
      </c>
      <c r="W126" s="147"/>
    </row>
    <row r="127" spans="1:23" s="136" customFormat="1" ht="12" customHeight="1" x14ac:dyDescent="0.2">
      <c r="A127" s="280" t="s">
        <v>131</v>
      </c>
      <c r="B127" s="280"/>
      <c r="C127" s="135">
        <v>1737</v>
      </c>
      <c r="D127" s="135">
        <v>1356</v>
      </c>
      <c r="E127" s="135">
        <v>671</v>
      </c>
      <c r="F127" s="135">
        <v>685</v>
      </c>
      <c r="G127" s="135">
        <v>381</v>
      </c>
      <c r="H127" s="135">
        <v>190</v>
      </c>
      <c r="I127" s="135">
        <v>191</v>
      </c>
      <c r="W127" s="147"/>
    </row>
    <row r="128" spans="1:23" s="136" customFormat="1" ht="12" customHeight="1" x14ac:dyDescent="0.2">
      <c r="A128" s="280" t="s">
        <v>134</v>
      </c>
      <c r="B128" s="280"/>
      <c r="C128" s="135">
        <v>1147</v>
      </c>
      <c r="D128" s="135">
        <v>1037</v>
      </c>
      <c r="E128" s="135">
        <v>524</v>
      </c>
      <c r="F128" s="135">
        <v>513</v>
      </c>
      <c r="G128" s="135">
        <v>110</v>
      </c>
      <c r="H128" s="135">
        <v>64</v>
      </c>
      <c r="I128" s="135">
        <v>46</v>
      </c>
      <c r="W128" s="147"/>
    </row>
    <row r="129" spans="1:23" s="136" customFormat="1" ht="12" customHeight="1" x14ac:dyDescent="0.2">
      <c r="A129" s="280" t="s">
        <v>136</v>
      </c>
      <c r="B129" s="280"/>
      <c r="C129" s="135">
        <v>11</v>
      </c>
      <c r="D129" s="135">
        <v>10</v>
      </c>
      <c r="E129" s="135">
        <v>6</v>
      </c>
      <c r="F129" s="135">
        <v>4</v>
      </c>
      <c r="G129" s="135">
        <v>1</v>
      </c>
      <c r="H129" s="135">
        <v>1</v>
      </c>
      <c r="I129" s="135">
        <v>0</v>
      </c>
      <c r="W129" s="147"/>
    </row>
    <row r="130" spans="1:23" s="136" customFormat="1" ht="12" customHeight="1" x14ac:dyDescent="0.2">
      <c r="A130" s="280" t="s">
        <v>137</v>
      </c>
      <c r="B130" s="280"/>
      <c r="C130" s="135">
        <v>2861</v>
      </c>
      <c r="D130" s="135">
        <v>2464</v>
      </c>
      <c r="E130" s="135">
        <v>1209</v>
      </c>
      <c r="F130" s="135">
        <v>1255</v>
      </c>
      <c r="G130" s="135">
        <v>397</v>
      </c>
      <c r="H130" s="135">
        <v>212</v>
      </c>
      <c r="I130" s="135">
        <v>185</v>
      </c>
      <c r="W130" s="147"/>
    </row>
    <row r="131" spans="1:23" s="136" customFormat="1" ht="12" customHeight="1" x14ac:dyDescent="0.2">
      <c r="A131" s="280" t="s">
        <v>138</v>
      </c>
      <c r="B131" s="280"/>
      <c r="C131" s="135">
        <v>112</v>
      </c>
      <c r="D131" s="135">
        <v>108</v>
      </c>
      <c r="E131" s="135">
        <v>52</v>
      </c>
      <c r="F131" s="135">
        <v>56</v>
      </c>
      <c r="G131" s="135">
        <v>4</v>
      </c>
      <c r="H131" s="135">
        <v>2</v>
      </c>
      <c r="I131" s="135">
        <v>2</v>
      </c>
      <c r="W131" s="147"/>
    </row>
    <row r="132" spans="1:23" s="136" customFormat="1" ht="12" customHeight="1" x14ac:dyDescent="0.2">
      <c r="A132" s="280" t="s">
        <v>339</v>
      </c>
      <c r="B132" s="280"/>
      <c r="C132" s="135">
        <v>5192</v>
      </c>
      <c r="D132" s="135">
        <v>4092</v>
      </c>
      <c r="E132" s="135">
        <v>1963</v>
      </c>
      <c r="F132" s="135">
        <v>2129</v>
      </c>
      <c r="G132" s="135">
        <v>1100</v>
      </c>
      <c r="H132" s="135">
        <v>611</v>
      </c>
      <c r="I132" s="135">
        <v>489</v>
      </c>
      <c r="W132" s="147"/>
    </row>
    <row r="133" spans="1:23" s="136" customFormat="1" ht="12" customHeight="1" x14ac:dyDescent="0.2">
      <c r="A133" s="280" t="s">
        <v>140</v>
      </c>
      <c r="B133" s="280"/>
      <c r="C133" s="135">
        <v>4698</v>
      </c>
      <c r="D133" s="135">
        <v>3784</v>
      </c>
      <c r="E133" s="135">
        <v>1797</v>
      </c>
      <c r="F133" s="135">
        <v>1987</v>
      </c>
      <c r="G133" s="135">
        <v>914</v>
      </c>
      <c r="H133" s="135">
        <v>495</v>
      </c>
      <c r="I133" s="135">
        <v>419</v>
      </c>
      <c r="W133" s="147"/>
    </row>
    <row r="134" spans="1:23" s="136" customFormat="1" ht="12" customHeight="1" x14ac:dyDescent="0.2">
      <c r="A134" s="280" t="s">
        <v>144</v>
      </c>
      <c r="B134" s="280"/>
      <c r="C134" s="135">
        <v>1303</v>
      </c>
      <c r="D134" s="135">
        <v>1008</v>
      </c>
      <c r="E134" s="135">
        <v>491</v>
      </c>
      <c r="F134" s="135">
        <v>517</v>
      </c>
      <c r="G134" s="135">
        <v>295</v>
      </c>
      <c r="H134" s="135">
        <v>160</v>
      </c>
      <c r="I134" s="135">
        <v>135</v>
      </c>
      <c r="W134" s="147"/>
    </row>
    <row r="135" spans="1:23" s="136" customFormat="1" ht="12" customHeight="1" x14ac:dyDescent="0.2">
      <c r="A135" s="280" t="s">
        <v>145</v>
      </c>
      <c r="B135" s="280"/>
      <c r="C135" s="135">
        <v>15826</v>
      </c>
      <c r="D135" s="135">
        <v>10389</v>
      </c>
      <c r="E135" s="135">
        <v>4682</v>
      </c>
      <c r="F135" s="135">
        <v>5707</v>
      </c>
      <c r="G135" s="135">
        <v>5437</v>
      </c>
      <c r="H135" s="135">
        <v>2758</v>
      </c>
      <c r="I135" s="135">
        <v>2679</v>
      </c>
      <c r="W135" s="147"/>
    </row>
    <row r="136" spans="1:23" s="136" customFormat="1" ht="12" customHeight="1" x14ac:dyDescent="0.2">
      <c r="A136" s="280" t="s">
        <v>146</v>
      </c>
      <c r="B136" s="280"/>
      <c r="C136" s="135">
        <v>6701</v>
      </c>
      <c r="D136" s="135">
        <v>5211</v>
      </c>
      <c r="E136" s="135">
        <v>2491</v>
      </c>
      <c r="F136" s="135">
        <v>2720</v>
      </c>
      <c r="G136" s="135">
        <v>1490</v>
      </c>
      <c r="H136" s="135">
        <v>784</v>
      </c>
      <c r="I136" s="135">
        <v>706</v>
      </c>
      <c r="W136" s="147"/>
    </row>
    <row r="137" spans="1:23" s="136" customFormat="1" ht="12" customHeight="1" x14ac:dyDescent="0.2">
      <c r="A137" s="280" t="s">
        <v>148</v>
      </c>
      <c r="B137" s="280"/>
      <c r="C137" s="135">
        <v>213</v>
      </c>
      <c r="D137" s="135">
        <v>195</v>
      </c>
      <c r="E137" s="135">
        <v>91</v>
      </c>
      <c r="F137" s="135">
        <v>104</v>
      </c>
      <c r="G137" s="135">
        <v>18</v>
      </c>
      <c r="H137" s="135">
        <v>14</v>
      </c>
      <c r="I137" s="135">
        <v>4</v>
      </c>
      <c r="W137" s="147"/>
    </row>
    <row r="138" spans="1:23" s="136" customFormat="1" ht="12" customHeight="1" x14ac:dyDescent="0.2">
      <c r="A138" s="280" t="s">
        <v>149</v>
      </c>
      <c r="B138" s="280"/>
      <c r="C138" s="135">
        <v>7302</v>
      </c>
      <c r="D138" s="135">
        <v>5563</v>
      </c>
      <c r="E138" s="135">
        <v>2494</v>
      </c>
      <c r="F138" s="135">
        <v>3069</v>
      </c>
      <c r="G138" s="135">
        <v>1739</v>
      </c>
      <c r="H138" s="135">
        <v>881</v>
      </c>
      <c r="I138" s="135">
        <v>858</v>
      </c>
      <c r="W138" s="147"/>
    </row>
    <row r="139" spans="1:23" s="136" customFormat="1" ht="12" customHeight="1" x14ac:dyDescent="0.2">
      <c r="A139" s="280" t="s">
        <v>151</v>
      </c>
      <c r="B139" s="280"/>
      <c r="C139" s="135">
        <v>2682</v>
      </c>
      <c r="D139" s="135">
        <v>1902</v>
      </c>
      <c r="E139" s="135">
        <v>854</v>
      </c>
      <c r="F139" s="135">
        <v>1048</v>
      </c>
      <c r="G139" s="135">
        <v>780</v>
      </c>
      <c r="H139" s="135">
        <v>396</v>
      </c>
      <c r="I139" s="135">
        <v>384</v>
      </c>
      <c r="W139" s="147"/>
    </row>
    <row r="140" spans="1:23" s="136" customFormat="1" ht="12" customHeight="1" x14ac:dyDescent="0.2">
      <c r="A140" s="280" t="s">
        <v>152</v>
      </c>
      <c r="B140" s="280"/>
      <c r="C140" s="135">
        <v>682</v>
      </c>
      <c r="D140" s="135">
        <v>631</v>
      </c>
      <c r="E140" s="135">
        <v>317</v>
      </c>
      <c r="F140" s="135">
        <v>314</v>
      </c>
      <c r="G140" s="135">
        <v>51</v>
      </c>
      <c r="H140" s="135">
        <v>30</v>
      </c>
      <c r="I140" s="135">
        <v>21</v>
      </c>
      <c r="W140" s="147"/>
    </row>
    <row r="141" spans="1:23" s="136" customFormat="1" ht="12" customHeight="1" x14ac:dyDescent="0.2">
      <c r="A141" s="280" t="s">
        <v>153</v>
      </c>
      <c r="B141" s="280"/>
      <c r="C141" s="135">
        <v>727</v>
      </c>
      <c r="D141" s="135">
        <v>590</v>
      </c>
      <c r="E141" s="135">
        <v>287</v>
      </c>
      <c r="F141" s="135">
        <v>303</v>
      </c>
      <c r="G141" s="135">
        <v>137</v>
      </c>
      <c r="H141" s="135">
        <v>70</v>
      </c>
      <c r="I141" s="135">
        <v>67</v>
      </c>
      <c r="W141" s="147"/>
    </row>
    <row r="142" spans="1:23" s="136" customFormat="1" ht="12" customHeight="1" x14ac:dyDescent="0.2">
      <c r="A142" s="280" t="s">
        <v>155</v>
      </c>
      <c r="B142" s="280"/>
      <c r="C142" s="135">
        <v>587</v>
      </c>
      <c r="D142" s="135">
        <v>446</v>
      </c>
      <c r="E142" s="135">
        <v>238</v>
      </c>
      <c r="F142" s="135">
        <v>208</v>
      </c>
      <c r="G142" s="135">
        <v>141</v>
      </c>
      <c r="H142" s="135">
        <v>71</v>
      </c>
      <c r="I142" s="135">
        <v>70</v>
      </c>
      <c r="W142" s="147"/>
    </row>
    <row r="143" spans="1:23" s="136" customFormat="1" ht="12" customHeight="1" x14ac:dyDescent="0.2">
      <c r="A143" s="280" t="s">
        <v>158</v>
      </c>
      <c r="B143" s="280"/>
      <c r="C143" s="135">
        <v>86</v>
      </c>
      <c r="D143" s="135">
        <v>81</v>
      </c>
      <c r="E143" s="135">
        <v>34</v>
      </c>
      <c r="F143" s="135">
        <v>47</v>
      </c>
      <c r="G143" s="135">
        <v>5</v>
      </c>
      <c r="H143" s="135">
        <v>0</v>
      </c>
      <c r="I143" s="135">
        <v>5</v>
      </c>
      <c r="W143" s="147"/>
    </row>
    <row r="144" spans="1:23" s="136" customFormat="1" ht="12" customHeight="1" x14ac:dyDescent="0.2">
      <c r="A144" s="280" t="s">
        <v>160</v>
      </c>
      <c r="B144" s="280"/>
      <c r="C144" s="135">
        <v>3194</v>
      </c>
      <c r="D144" s="135">
        <v>2379</v>
      </c>
      <c r="E144" s="135">
        <v>1109</v>
      </c>
      <c r="F144" s="135">
        <v>1270</v>
      </c>
      <c r="G144" s="135">
        <v>815</v>
      </c>
      <c r="H144" s="135">
        <v>416</v>
      </c>
      <c r="I144" s="135">
        <v>399</v>
      </c>
      <c r="W144" s="147"/>
    </row>
    <row r="145" spans="1:23" s="136" customFormat="1" ht="12" customHeight="1" x14ac:dyDescent="0.2">
      <c r="A145" s="280" t="s">
        <v>353</v>
      </c>
      <c r="B145" s="280"/>
      <c r="C145" s="135">
        <v>2589</v>
      </c>
      <c r="D145" s="135">
        <v>2284</v>
      </c>
      <c r="E145" s="135">
        <v>1044</v>
      </c>
      <c r="F145" s="135">
        <v>1240</v>
      </c>
      <c r="G145" s="135">
        <v>305</v>
      </c>
      <c r="H145" s="135">
        <v>160</v>
      </c>
      <c r="I145" s="135">
        <v>145</v>
      </c>
      <c r="W145" s="147"/>
    </row>
    <row r="146" spans="1:23" s="136" customFormat="1" ht="12" customHeight="1" x14ac:dyDescent="0.2">
      <c r="A146" s="281" t="s">
        <v>164</v>
      </c>
      <c r="B146" s="281"/>
      <c r="C146" s="142">
        <v>282</v>
      </c>
      <c r="D146" s="142">
        <v>259</v>
      </c>
      <c r="E146" s="142">
        <v>133</v>
      </c>
      <c r="F146" s="142">
        <v>126</v>
      </c>
      <c r="G146" s="142">
        <v>23</v>
      </c>
      <c r="H146" s="142">
        <v>13</v>
      </c>
      <c r="I146" s="142">
        <v>10</v>
      </c>
      <c r="W146" s="147"/>
    </row>
    <row r="147" spans="1:23" s="136" customFormat="1" ht="12" customHeight="1" x14ac:dyDescent="0.2">
      <c r="A147" s="139"/>
      <c r="B147" s="139"/>
      <c r="C147" s="139"/>
      <c r="D147" s="139"/>
      <c r="E147" s="139"/>
      <c r="F147" s="139"/>
      <c r="G147" s="139"/>
      <c r="H147" s="139"/>
      <c r="I147" s="139"/>
      <c r="W147" s="147"/>
    </row>
    <row r="148" spans="1:23" s="136" customFormat="1" ht="12" customHeight="1" x14ac:dyDescent="0.2">
      <c r="A148" s="282" t="s">
        <v>165</v>
      </c>
      <c r="B148" s="282"/>
      <c r="C148" s="133">
        <v>5970</v>
      </c>
      <c r="D148" s="133">
        <v>5313</v>
      </c>
      <c r="E148" s="133">
        <v>2600</v>
      </c>
      <c r="F148" s="133">
        <v>2713</v>
      </c>
      <c r="G148" s="133">
        <v>657</v>
      </c>
      <c r="H148" s="133">
        <v>365</v>
      </c>
      <c r="I148" s="133">
        <v>292</v>
      </c>
      <c r="W148" s="147"/>
    </row>
    <row r="149" spans="1:23" s="136" customFormat="1" ht="12" customHeight="1" x14ac:dyDescent="0.2">
      <c r="A149" s="280" t="s">
        <v>166</v>
      </c>
      <c r="B149" s="280"/>
      <c r="C149" s="135">
        <v>1518</v>
      </c>
      <c r="D149" s="135">
        <v>1370</v>
      </c>
      <c r="E149" s="135">
        <v>671</v>
      </c>
      <c r="F149" s="135">
        <v>699</v>
      </c>
      <c r="G149" s="135">
        <v>148</v>
      </c>
      <c r="H149" s="135">
        <v>82</v>
      </c>
      <c r="I149" s="135">
        <v>66</v>
      </c>
      <c r="W149" s="147"/>
    </row>
    <row r="150" spans="1:23" s="136" customFormat="1" ht="12" customHeight="1" x14ac:dyDescent="0.2">
      <c r="A150" s="280" t="s">
        <v>167</v>
      </c>
      <c r="B150" s="280"/>
      <c r="C150" s="135">
        <v>46</v>
      </c>
      <c r="D150" s="135">
        <v>42</v>
      </c>
      <c r="E150" s="135">
        <v>26</v>
      </c>
      <c r="F150" s="135">
        <v>16</v>
      </c>
      <c r="G150" s="135">
        <v>4</v>
      </c>
      <c r="H150" s="135">
        <v>2</v>
      </c>
      <c r="I150" s="135">
        <v>2</v>
      </c>
      <c r="W150" s="147"/>
    </row>
    <row r="151" spans="1:23" s="136" customFormat="1" ht="12" customHeight="1" x14ac:dyDescent="0.2">
      <c r="A151" s="280" t="s">
        <v>168</v>
      </c>
      <c r="B151" s="280"/>
      <c r="C151" s="135">
        <v>53</v>
      </c>
      <c r="D151" s="135">
        <v>43</v>
      </c>
      <c r="E151" s="135">
        <v>26</v>
      </c>
      <c r="F151" s="135">
        <v>17</v>
      </c>
      <c r="G151" s="135">
        <v>10</v>
      </c>
      <c r="H151" s="135">
        <v>8</v>
      </c>
      <c r="I151" s="135">
        <v>2</v>
      </c>
      <c r="W151" s="147"/>
    </row>
    <row r="152" spans="1:23" s="136" customFormat="1" ht="12" customHeight="1" x14ac:dyDescent="0.2">
      <c r="A152" s="280" t="s">
        <v>169</v>
      </c>
      <c r="B152" s="280"/>
      <c r="C152" s="135">
        <v>45</v>
      </c>
      <c r="D152" s="135">
        <v>41</v>
      </c>
      <c r="E152" s="135">
        <v>24</v>
      </c>
      <c r="F152" s="135">
        <v>17</v>
      </c>
      <c r="G152" s="135">
        <v>4</v>
      </c>
      <c r="H152" s="135">
        <v>2</v>
      </c>
      <c r="I152" s="135">
        <v>2</v>
      </c>
      <c r="W152" s="147"/>
    </row>
    <row r="153" spans="1:23" s="136" customFormat="1" ht="12" customHeight="1" x14ac:dyDescent="0.2">
      <c r="A153" s="280" t="s">
        <v>170</v>
      </c>
      <c r="B153" s="280"/>
      <c r="C153" s="135">
        <v>1159</v>
      </c>
      <c r="D153" s="135">
        <v>983</v>
      </c>
      <c r="E153" s="135">
        <v>464</v>
      </c>
      <c r="F153" s="135">
        <v>519</v>
      </c>
      <c r="G153" s="135">
        <v>176</v>
      </c>
      <c r="H153" s="135">
        <v>91</v>
      </c>
      <c r="I153" s="135">
        <v>85</v>
      </c>
      <c r="W153" s="147"/>
    </row>
    <row r="154" spans="1:23" s="136" customFormat="1" ht="12" customHeight="1" x14ac:dyDescent="0.2">
      <c r="A154" s="280" t="s">
        <v>171</v>
      </c>
      <c r="B154" s="280"/>
      <c r="C154" s="135">
        <v>509</v>
      </c>
      <c r="D154" s="135">
        <v>478</v>
      </c>
      <c r="E154" s="135">
        <v>242</v>
      </c>
      <c r="F154" s="135">
        <v>236</v>
      </c>
      <c r="G154" s="135">
        <v>31</v>
      </c>
      <c r="H154" s="135">
        <v>23</v>
      </c>
      <c r="I154" s="135">
        <v>8</v>
      </c>
      <c r="W154" s="147"/>
    </row>
    <row r="155" spans="1:23" s="136" customFormat="1" ht="12" customHeight="1" x14ac:dyDescent="0.2">
      <c r="A155" s="280" t="s">
        <v>172</v>
      </c>
      <c r="B155" s="280"/>
      <c r="C155" s="135">
        <v>48</v>
      </c>
      <c r="D155" s="135">
        <v>43</v>
      </c>
      <c r="E155" s="135">
        <v>22</v>
      </c>
      <c r="F155" s="135">
        <v>21</v>
      </c>
      <c r="G155" s="135">
        <v>5</v>
      </c>
      <c r="H155" s="135">
        <v>3</v>
      </c>
      <c r="I155" s="135">
        <v>2</v>
      </c>
      <c r="W155" s="147"/>
    </row>
    <row r="156" spans="1:23" s="136" customFormat="1" ht="12" customHeight="1" x14ac:dyDescent="0.2">
      <c r="A156" s="281" t="s">
        <v>173</v>
      </c>
      <c r="B156" s="281"/>
      <c r="C156" s="142">
        <v>2592</v>
      </c>
      <c r="D156" s="142">
        <v>2313</v>
      </c>
      <c r="E156" s="142">
        <v>1125</v>
      </c>
      <c r="F156" s="142">
        <v>1188</v>
      </c>
      <c r="G156" s="142">
        <v>279</v>
      </c>
      <c r="H156" s="142">
        <v>154</v>
      </c>
      <c r="I156" s="142">
        <v>125</v>
      </c>
      <c r="W156" s="147"/>
    </row>
    <row r="157" spans="1:23" s="136" customFormat="1" ht="12" customHeight="1" x14ac:dyDescent="0.2">
      <c r="A157" s="139"/>
      <c r="B157" s="139"/>
      <c r="C157" s="139"/>
      <c r="D157" s="139"/>
      <c r="E157" s="139"/>
      <c r="F157" s="139"/>
      <c r="G157" s="139"/>
      <c r="H157" s="139"/>
      <c r="I157" s="139"/>
      <c r="W157" s="147"/>
    </row>
    <row r="158" spans="1:23" s="136" customFormat="1" ht="12" customHeight="1" x14ac:dyDescent="0.2">
      <c r="A158" s="282" t="s">
        <v>174</v>
      </c>
      <c r="B158" s="282"/>
      <c r="C158" s="133">
        <v>55711</v>
      </c>
      <c r="D158" s="133">
        <v>41057</v>
      </c>
      <c r="E158" s="133">
        <v>19468</v>
      </c>
      <c r="F158" s="133">
        <v>21589</v>
      </c>
      <c r="G158" s="133">
        <v>14654</v>
      </c>
      <c r="H158" s="133">
        <v>7753</v>
      </c>
      <c r="I158" s="133">
        <v>6901</v>
      </c>
      <c r="W158" s="147"/>
    </row>
    <row r="159" spans="1:23" s="136" customFormat="1" ht="12" customHeight="1" x14ac:dyDescent="0.2">
      <c r="A159" s="280" t="s">
        <v>175</v>
      </c>
      <c r="B159" s="280"/>
      <c r="C159" s="135">
        <v>5103</v>
      </c>
      <c r="D159" s="135">
        <v>3653</v>
      </c>
      <c r="E159" s="135">
        <v>1718</v>
      </c>
      <c r="F159" s="135">
        <v>1935</v>
      </c>
      <c r="G159" s="135">
        <v>1450</v>
      </c>
      <c r="H159" s="135">
        <v>807</v>
      </c>
      <c r="I159" s="135">
        <v>643</v>
      </c>
      <c r="W159" s="147"/>
    </row>
    <row r="160" spans="1:23" s="136" customFormat="1" ht="12" customHeight="1" x14ac:dyDescent="0.2">
      <c r="A160" s="280" t="s">
        <v>176</v>
      </c>
      <c r="B160" s="280"/>
      <c r="C160" s="135">
        <v>43220</v>
      </c>
      <c r="D160" s="135">
        <v>32194</v>
      </c>
      <c r="E160" s="135">
        <v>15163</v>
      </c>
      <c r="F160" s="135">
        <v>17031</v>
      </c>
      <c r="G160" s="135">
        <v>11026</v>
      </c>
      <c r="H160" s="135">
        <v>5768</v>
      </c>
      <c r="I160" s="135">
        <v>5258</v>
      </c>
      <c r="W160" s="147"/>
    </row>
    <row r="161" spans="1:23" s="136" customFormat="1" ht="12" customHeight="1" x14ac:dyDescent="0.2">
      <c r="A161" s="280" t="s">
        <v>177</v>
      </c>
      <c r="B161" s="280"/>
      <c r="C161" s="135">
        <v>2952</v>
      </c>
      <c r="D161" s="135">
        <v>1745</v>
      </c>
      <c r="E161" s="135">
        <v>869</v>
      </c>
      <c r="F161" s="135">
        <v>876</v>
      </c>
      <c r="G161" s="135">
        <v>1207</v>
      </c>
      <c r="H161" s="135">
        <v>655</v>
      </c>
      <c r="I161" s="135">
        <v>552</v>
      </c>
      <c r="W161" s="147"/>
    </row>
    <row r="162" spans="1:23" s="136" customFormat="1" ht="12" customHeight="1" x14ac:dyDescent="0.2">
      <c r="A162" s="280" t="s">
        <v>183</v>
      </c>
      <c r="B162" s="280"/>
      <c r="C162" s="135">
        <v>398</v>
      </c>
      <c r="D162" s="135">
        <v>360</v>
      </c>
      <c r="E162" s="135">
        <v>192</v>
      </c>
      <c r="F162" s="135">
        <v>168</v>
      </c>
      <c r="G162" s="135">
        <v>38</v>
      </c>
      <c r="H162" s="135">
        <v>16</v>
      </c>
      <c r="I162" s="135">
        <v>22</v>
      </c>
      <c r="W162" s="147"/>
    </row>
    <row r="163" spans="1:23" s="136" customFormat="1" ht="12" customHeight="1" x14ac:dyDescent="0.2">
      <c r="A163" s="280" t="s">
        <v>184</v>
      </c>
      <c r="B163" s="280"/>
      <c r="C163" s="135">
        <v>1513</v>
      </c>
      <c r="D163" s="135">
        <v>1241</v>
      </c>
      <c r="E163" s="135">
        <v>605</v>
      </c>
      <c r="F163" s="135">
        <v>636</v>
      </c>
      <c r="G163" s="135">
        <v>272</v>
      </c>
      <c r="H163" s="135">
        <v>154</v>
      </c>
      <c r="I163" s="135">
        <v>118</v>
      </c>
      <c r="W163" s="147"/>
    </row>
    <row r="164" spans="1:23" s="136" customFormat="1" ht="12" customHeight="1" x14ac:dyDescent="0.2">
      <c r="A164" s="284" t="s">
        <v>190</v>
      </c>
      <c r="B164" s="284"/>
      <c r="C164" s="142">
        <v>2525</v>
      </c>
      <c r="D164" s="142">
        <v>1864</v>
      </c>
      <c r="E164" s="142">
        <v>921</v>
      </c>
      <c r="F164" s="142">
        <v>943</v>
      </c>
      <c r="G164" s="142">
        <v>661</v>
      </c>
      <c r="H164" s="142">
        <v>353</v>
      </c>
      <c r="I164" s="142">
        <v>308</v>
      </c>
      <c r="W164" s="147"/>
    </row>
    <row r="165" spans="1:23" s="136" customFormat="1" ht="12" customHeight="1" x14ac:dyDescent="0.2">
      <c r="A165" s="139"/>
      <c r="B165" s="139"/>
      <c r="C165" s="139"/>
      <c r="D165" s="139"/>
      <c r="E165" s="139"/>
      <c r="F165" s="139"/>
      <c r="G165" s="139"/>
      <c r="H165" s="139"/>
      <c r="I165" s="139"/>
      <c r="W165" s="147"/>
    </row>
    <row r="166" spans="1:23" s="136" customFormat="1" ht="12" customHeight="1" x14ac:dyDescent="0.2">
      <c r="A166" s="282" t="s">
        <v>193</v>
      </c>
      <c r="B166" s="282"/>
      <c r="C166" s="133">
        <v>10335</v>
      </c>
      <c r="D166" s="133">
        <v>6963</v>
      </c>
      <c r="E166" s="133">
        <v>3436</v>
      </c>
      <c r="F166" s="133">
        <v>3527</v>
      </c>
      <c r="G166" s="133">
        <v>3372</v>
      </c>
      <c r="H166" s="133">
        <v>1869</v>
      </c>
      <c r="I166" s="133">
        <v>1503</v>
      </c>
      <c r="W166" s="147"/>
    </row>
    <row r="167" spans="1:23" s="136" customFormat="1" ht="12" customHeight="1" x14ac:dyDescent="0.2">
      <c r="A167" s="280" t="s">
        <v>194</v>
      </c>
      <c r="B167" s="280"/>
      <c r="C167" s="135">
        <v>6115</v>
      </c>
      <c r="D167" s="135">
        <v>4023</v>
      </c>
      <c r="E167" s="135">
        <v>2005</v>
      </c>
      <c r="F167" s="135">
        <v>2018</v>
      </c>
      <c r="G167" s="135">
        <v>2092</v>
      </c>
      <c r="H167" s="135">
        <v>1128</v>
      </c>
      <c r="I167" s="135">
        <v>964</v>
      </c>
      <c r="W167" s="147"/>
    </row>
    <row r="168" spans="1:23" s="136" customFormat="1" ht="12" customHeight="1" x14ac:dyDescent="0.2">
      <c r="A168" s="284" t="s">
        <v>374</v>
      </c>
      <c r="B168" s="284"/>
      <c r="C168" s="142">
        <v>4220</v>
      </c>
      <c r="D168" s="142">
        <v>2940</v>
      </c>
      <c r="E168" s="142">
        <v>1431</v>
      </c>
      <c r="F168" s="142">
        <v>1509</v>
      </c>
      <c r="G168" s="142">
        <v>1280</v>
      </c>
      <c r="H168" s="142">
        <v>741</v>
      </c>
      <c r="I168" s="142">
        <v>539</v>
      </c>
      <c r="W168" s="147"/>
    </row>
    <row r="169" spans="1:23" s="136" customFormat="1" ht="12" customHeight="1" x14ac:dyDescent="0.2">
      <c r="A169" s="139"/>
      <c r="B169" s="139"/>
      <c r="C169" s="139"/>
      <c r="D169" s="139"/>
      <c r="E169" s="139"/>
      <c r="F169" s="139"/>
      <c r="G169" s="139"/>
      <c r="H169" s="139"/>
      <c r="I169" s="139"/>
      <c r="W169" s="147"/>
    </row>
    <row r="170" spans="1:23" s="136" customFormat="1" ht="12" customHeight="1" x14ac:dyDescent="0.2">
      <c r="A170" s="282" t="s">
        <v>200</v>
      </c>
      <c r="B170" s="282"/>
      <c r="C170" s="133">
        <v>5682</v>
      </c>
      <c r="D170" s="133">
        <v>5132</v>
      </c>
      <c r="E170" s="133">
        <v>2539</v>
      </c>
      <c r="F170" s="133">
        <v>2593</v>
      </c>
      <c r="G170" s="133">
        <v>550</v>
      </c>
      <c r="H170" s="133">
        <v>314</v>
      </c>
      <c r="I170" s="133">
        <v>236</v>
      </c>
      <c r="W170" s="147"/>
    </row>
    <row r="171" spans="1:23" s="136" customFormat="1" ht="12" customHeight="1" x14ac:dyDescent="0.2">
      <c r="A171" s="280" t="s">
        <v>201</v>
      </c>
      <c r="B171" s="280"/>
      <c r="C171" s="135">
        <v>1808</v>
      </c>
      <c r="D171" s="135">
        <v>1590</v>
      </c>
      <c r="E171" s="135">
        <v>774</v>
      </c>
      <c r="F171" s="135">
        <v>816</v>
      </c>
      <c r="G171" s="135">
        <v>218</v>
      </c>
      <c r="H171" s="135">
        <v>123</v>
      </c>
      <c r="I171" s="135">
        <v>95</v>
      </c>
      <c r="W171" s="147"/>
    </row>
    <row r="172" spans="1:23" s="136" customFormat="1" ht="12" customHeight="1" x14ac:dyDescent="0.2">
      <c r="A172" s="280" t="s">
        <v>202</v>
      </c>
      <c r="B172" s="280"/>
      <c r="C172" s="135">
        <v>1803</v>
      </c>
      <c r="D172" s="135">
        <v>1661</v>
      </c>
      <c r="E172" s="135">
        <v>813</v>
      </c>
      <c r="F172" s="135">
        <v>848</v>
      </c>
      <c r="G172" s="135">
        <v>142</v>
      </c>
      <c r="H172" s="135">
        <v>83</v>
      </c>
      <c r="I172" s="135">
        <v>59</v>
      </c>
      <c r="W172" s="147"/>
    </row>
    <row r="173" spans="1:23" s="136" customFormat="1" ht="12" customHeight="1" x14ac:dyDescent="0.2">
      <c r="A173" s="284" t="s">
        <v>348</v>
      </c>
      <c r="B173" s="284"/>
      <c r="C173" s="149">
        <v>2071</v>
      </c>
      <c r="D173" s="149">
        <v>1881</v>
      </c>
      <c r="E173" s="149">
        <v>952</v>
      </c>
      <c r="F173" s="149">
        <v>929</v>
      </c>
      <c r="G173" s="149">
        <v>190</v>
      </c>
      <c r="H173" s="149">
        <v>108</v>
      </c>
      <c r="I173" s="149">
        <v>82</v>
      </c>
      <c r="W173" s="147"/>
    </row>
    <row r="174" spans="1:23" s="136" customFormat="1" ht="12" customHeight="1" x14ac:dyDescent="0.2">
      <c r="A174" s="139"/>
      <c r="B174" s="139"/>
      <c r="C174" s="139"/>
      <c r="D174" s="139"/>
      <c r="E174" s="139"/>
      <c r="F174" s="139"/>
      <c r="G174" s="139"/>
      <c r="H174" s="139"/>
      <c r="I174" s="139"/>
      <c r="W174" s="147"/>
    </row>
    <row r="175" spans="1:23" s="136" customFormat="1" ht="12" customHeight="1" x14ac:dyDescent="0.2">
      <c r="A175" s="282" t="s">
        <v>206</v>
      </c>
      <c r="B175" s="282"/>
      <c r="C175" s="133">
        <v>9113</v>
      </c>
      <c r="D175" s="133">
        <v>6648</v>
      </c>
      <c r="E175" s="133">
        <v>3283</v>
      </c>
      <c r="F175" s="133">
        <v>3365</v>
      </c>
      <c r="G175" s="133">
        <v>2465</v>
      </c>
      <c r="H175" s="133">
        <v>1391</v>
      </c>
      <c r="I175" s="133">
        <v>1074</v>
      </c>
      <c r="W175" s="147"/>
    </row>
    <row r="176" spans="1:23" s="136" customFormat="1" ht="12" customHeight="1" x14ac:dyDescent="0.2">
      <c r="A176" s="280" t="s">
        <v>207</v>
      </c>
      <c r="B176" s="280"/>
      <c r="C176" s="135">
        <v>1501</v>
      </c>
      <c r="D176" s="135">
        <v>1122</v>
      </c>
      <c r="E176" s="135">
        <v>560</v>
      </c>
      <c r="F176" s="135">
        <v>562</v>
      </c>
      <c r="G176" s="135">
        <v>379</v>
      </c>
      <c r="H176" s="135">
        <v>221</v>
      </c>
      <c r="I176" s="135">
        <v>158</v>
      </c>
    </row>
    <row r="177" spans="1:9" s="136" customFormat="1" ht="12" customHeight="1" x14ac:dyDescent="0.2">
      <c r="A177" s="280" t="s">
        <v>209</v>
      </c>
      <c r="B177" s="280"/>
      <c r="C177" s="135">
        <v>110</v>
      </c>
      <c r="D177" s="135">
        <v>94</v>
      </c>
      <c r="E177" s="135">
        <v>49</v>
      </c>
      <c r="F177" s="135">
        <v>45</v>
      </c>
      <c r="G177" s="135">
        <v>16</v>
      </c>
      <c r="H177" s="135">
        <v>14</v>
      </c>
      <c r="I177" s="135">
        <v>2</v>
      </c>
    </row>
    <row r="178" spans="1:9" s="136" customFormat="1" ht="12" customHeight="1" x14ac:dyDescent="0.2">
      <c r="A178" s="280" t="s">
        <v>210</v>
      </c>
      <c r="B178" s="280"/>
      <c r="C178" s="135">
        <v>992</v>
      </c>
      <c r="D178" s="135">
        <v>507</v>
      </c>
      <c r="E178" s="135">
        <v>251</v>
      </c>
      <c r="F178" s="135">
        <v>256</v>
      </c>
      <c r="G178" s="135">
        <v>485</v>
      </c>
      <c r="H178" s="135">
        <v>287</v>
      </c>
      <c r="I178" s="135">
        <v>198</v>
      </c>
    </row>
    <row r="179" spans="1:9" s="136" customFormat="1" ht="12" customHeight="1" x14ac:dyDescent="0.2">
      <c r="A179" s="280" t="s">
        <v>215</v>
      </c>
      <c r="B179" s="280"/>
      <c r="C179" s="135">
        <v>182</v>
      </c>
      <c r="D179" s="135">
        <v>163</v>
      </c>
      <c r="E179" s="135">
        <v>79</v>
      </c>
      <c r="F179" s="135">
        <v>84</v>
      </c>
      <c r="G179" s="135">
        <v>19</v>
      </c>
      <c r="H179" s="135">
        <v>9</v>
      </c>
      <c r="I179" s="135">
        <v>10</v>
      </c>
    </row>
    <row r="180" spans="1:9" s="136" customFormat="1" ht="12" customHeight="1" x14ac:dyDescent="0.2">
      <c r="A180" s="280" t="s">
        <v>216</v>
      </c>
      <c r="B180" s="280"/>
      <c r="C180" s="135">
        <v>2903</v>
      </c>
      <c r="D180" s="135">
        <v>2305</v>
      </c>
      <c r="E180" s="135">
        <v>1155</v>
      </c>
      <c r="F180" s="135">
        <v>1150</v>
      </c>
      <c r="G180" s="135">
        <v>598</v>
      </c>
      <c r="H180" s="135">
        <v>312</v>
      </c>
      <c r="I180" s="135">
        <v>286</v>
      </c>
    </row>
    <row r="181" spans="1:9" s="136" customFormat="1" ht="12" customHeight="1" x14ac:dyDescent="0.2">
      <c r="A181" s="280" t="s">
        <v>217</v>
      </c>
      <c r="B181" s="280"/>
      <c r="C181" s="135">
        <v>858</v>
      </c>
      <c r="D181" s="135">
        <v>588</v>
      </c>
      <c r="E181" s="135">
        <v>283</v>
      </c>
      <c r="F181" s="135">
        <v>305</v>
      </c>
      <c r="G181" s="135">
        <v>270</v>
      </c>
      <c r="H181" s="135">
        <v>167</v>
      </c>
      <c r="I181" s="135">
        <v>103</v>
      </c>
    </row>
    <row r="182" spans="1:9" s="136" customFormat="1" ht="12" customHeight="1" x14ac:dyDescent="0.2">
      <c r="A182" s="280" t="s">
        <v>220</v>
      </c>
      <c r="B182" s="280"/>
      <c r="C182" s="135">
        <v>335</v>
      </c>
      <c r="D182" s="135">
        <v>274</v>
      </c>
      <c r="E182" s="135">
        <v>131</v>
      </c>
      <c r="F182" s="135">
        <v>143</v>
      </c>
      <c r="G182" s="135">
        <v>61</v>
      </c>
      <c r="H182" s="135">
        <v>36</v>
      </c>
      <c r="I182" s="135">
        <v>25</v>
      </c>
    </row>
    <row r="183" spans="1:9" s="136" customFormat="1" ht="12" customHeight="1" x14ac:dyDescent="0.2">
      <c r="A183" s="280" t="s">
        <v>221</v>
      </c>
      <c r="B183" s="280"/>
      <c r="C183" s="135">
        <v>800</v>
      </c>
      <c r="D183" s="135">
        <v>490</v>
      </c>
      <c r="E183" s="135">
        <v>238</v>
      </c>
      <c r="F183" s="135">
        <v>252</v>
      </c>
      <c r="G183" s="135">
        <v>310</v>
      </c>
      <c r="H183" s="135">
        <v>170</v>
      </c>
      <c r="I183" s="135">
        <v>140</v>
      </c>
    </row>
    <row r="184" spans="1:9" s="136" customFormat="1" ht="12" customHeight="1" x14ac:dyDescent="0.2">
      <c r="A184" s="280" t="s">
        <v>222</v>
      </c>
      <c r="B184" s="280"/>
      <c r="C184" s="135">
        <v>406</v>
      </c>
      <c r="D184" s="135">
        <v>315</v>
      </c>
      <c r="E184" s="135">
        <v>150</v>
      </c>
      <c r="F184" s="135">
        <v>165</v>
      </c>
      <c r="G184" s="135">
        <v>91</v>
      </c>
      <c r="H184" s="135">
        <v>50</v>
      </c>
      <c r="I184" s="135">
        <v>41</v>
      </c>
    </row>
    <row r="185" spans="1:9" s="136" customFormat="1" ht="12" customHeight="1" x14ac:dyDescent="0.2">
      <c r="A185" s="284" t="s">
        <v>223</v>
      </c>
      <c r="B185" s="284"/>
      <c r="C185" s="142">
        <v>1026</v>
      </c>
      <c r="D185" s="142">
        <v>790</v>
      </c>
      <c r="E185" s="142">
        <v>387</v>
      </c>
      <c r="F185" s="142">
        <v>403</v>
      </c>
      <c r="G185" s="142">
        <v>236</v>
      </c>
      <c r="H185" s="142">
        <v>125</v>
      </c>
      <c r="I185" s="142">
        <v>111</v>
      </c>
    </row>
    <row r="186" spans="1:9" s="136" customFormat="1" ht="12" customHeight="1" x14ac:dyDescent="0.2">
      <c r="A186" s="139"/>
      <c r="B186" s="139"/>
      <c r="C186" s="139"/>
      <c r="D186" s="139"/>
      <c r="E186" s="139"/>
      <c r="F186" s="139"/>
      <c r="G186" s="139"/>
      <c r="H186" s="139"/>
      <c r="I186" s="139"/>
    </row>
    <row r="187" spans="1:9" s="136" customFormat="1" ht="12" customHeight="1" x14ac:dyDescent="0.2">
      <c r="A187" s="282" t="s">
        <v>225</v>
      </c>
      <c r="B187" s="282"/>
      <c r="C187" s="133">
        <v>353343</v>
      </c>
      <c r="D187" s="133">
        <v>255116</v>
      </c>
      <c r="E187" s="133">
        <v>120476</v>
      </c>
      <c r="F187" s="133">
        <v>134640</v>
      </c>
      <c r="G187" s="133">
        <v>98227</v>
      </c>
      <c r="H187" s="133">
        <v>51716</v>
      </c>
      <c r="I187" s="133">
        <v>46511</v>
      </c>
    </row>
    <row r="188" spans="1:9" s="136" customFormat="1" ht="12" customHeight="1" x14ac:dyDescent="0.2">
      <c r="A188" s="280" t="s">
        <v>226</v>
      </c>
      <c r="B188" s="280"/>
      <c r="C188" s="135">
        <v>50865</v>
      </c>
      <c r="D188" s="135">
        <v>38164</v>
      </c>
      <c r="E188" s="135">
        <v>18062</v>
      </c>
      <c r="F188" s="135">
        <v>20102</v>
      </c>
      <c r="G188" s="135">
        <v>12701</v>
      </c>
      <c r="H188" s="135">
        <v>6772</v>
      </c>
      <c r="I188" s="135">
        <v>5929</v>
      </c>
    </row>
    <row r="189" spans="1:9" s="136" customFormat="1" ht="12" customHeight="1" x14ac:dyDescent="0.2">
      <c r="A189" s="280" t="s">
        <v>227</v>
      </c>
      <c r="B189" s="280"/>
      <c r="C189" s="135">
        <v>151592</v>
      </c>
      <c r="D189" s="135">
        <v>103558</v>
      </c>
      <c r="E189" s="135">
        <v>48538</v>
      </c>
      <c r="F189" s="135">
        <v>55020</v>
      </c>
      <c r="G189" s="135">
        <v>48034</v>
      </c>
      <c r="H189" s="135">
        <v>25068</v>
      </c>
      <c r="I189" s="135">
        <v>22966</v>
      </c>
    </row>
    <row r="190" spans="1:9" s="136" customFormat="1" ht="12" customHeight="1" x14ac:dyDescent="0.2">
      <c r="A190" s="280" t="s">
        <v>228</v>
      </c>
      <c r="B190" s="280"/>
      <c r="C190" s="135">
        <v>64075</v>
      </c>
      <c r="D190" s="135">
        <v>48281</v>
      </c>
      <c r="E190" s="135">
        <v>22550</v>
      </c>
      <c r="F190" s="135">
        <v>25731</v>
      </c>
      <c r="G190" s="135">
        <v>15794</v>
      </c>
      <c r="H190" s="135">
        <v>8184</v>
      </c>
      <c r="I190" s="135">
        <v>7610</v>
      </c>
    </row>
    <row r="191" spans="1:9" s="136" customFormat="1" ht="12" customHeight="1" x14ac:dyDescent="0.2">
      <c r="A191" s="280" t="s">
        <v>229</v>
      </c>
      <c r="B191" s="280"/>
      <c r="C191" s="135">
        <v>5970</v>
      </c>
      <c r="D191" s="135">
        <v>5313</v>
      </c>
      <c r="E191" s="135">
        <v>2600</v>
      </c>
      <c r="F191" s="135">
        <v>2713</v>
      </c>
      <c r="G191" s="135">
        <v>657</v>
      </c>
      <c r="H191" s="135">
        <v>365</v>
      </c>
      <c r="I191" s="135">
        <v>292</v>
      </c>
    </row>
    <row r="192" spans="1:9" s="136" customFormat="1" ht="12" customHeight="1" x14ac:dyDescent="0.2">
      <c r="A192" s="280" t="s">
        <v>230</v>
      </c>
      <c r="B192" s="280"/>
      <c r="C192" s="135">
        <v>55711</v>
      </c>
      <c r="D192" s="135">
        <v>41057</v>
      </c>
      <c r="E192" s="135">
        <v>19468</v>
      </c>
      <c r="F192" s="135">
        <v>21589</v>
      </c>
      <c r="G192" s="135">
        <v>14654</v>
      </c>
      <c r="H192" s="135">
        <v>7753</v>
      </c>
      <c r="I192" s="135">
        <v>6901</v>
      </c>
    </row>
    <row r="193" spans="1:9" s="136" customFormat="1" ht="12" customHeight="1" x14ac:dyDescent="0.2">
      <c r="A193" s="280" t="s">
        <v>231</v>
      </c>
      <c r="B193" s="280"/>
      <c r="C193" s="135">
        <v>10335</v>
      </c>
      <c r="D193" s="135">
        <v>6963</v>
      </c>
      <c r="E193" s="135">
        <v>3436</v>
      </c>
      <c r="F193" s="135">
        <v>3527</v>
      </c>
      <c r="G193" s="135">
        <v>3372</v>
      </c>
      <c r="H193" s="135">
        <v>1869</v>
      </c>
      <c r="I193" s="135">
        <v>1503</v>
      </c>
    </row>
    <row r="194" spans="1:9" s="136" customFormat="1" ht="12" customHeight="1" x14ac:dyDescent="0.2">
      <c r="A194" s="280" t="s">
        <v>232</v>
      </c>
      <c r="B194" s="280"/>
      <c r="C194" s="135">
        <v>5682</v>
      </c>
      <c r="D194" s="135">
        <v>5132</v>
      </c>
      <c r="E194" s="135">
        <v>2539</v>
      </c>
      <c r="F194" s="135">
        <v>2593</v>
      </c>
      <c r="G194" s="135">
        <v>550</v>
      </c>
      <c r="H194" s="135">
        <v>314</v>
      </c>
      <c r="I194" s="135">
        <v>236</v>
      </c>
    </row>
    <row r="195" spans="1:9" s="136" customFormat="1" ht="12" customHeight="1" x14ac:dyDescent="0.2">
      <c r="A195" s="281" t="s">
        <v>233</v>
      </c>
      <c r="B195" s="281"/>
      <c r="C195" s="142">
        <v>9113</v>
      </c>
      <c r="D195" s="142">
        <v>6648</v>
      </c>
      <c r="E195" s="142">
        <v>3283</v>
      </c>
      <c r="F195" s="142">
        <v>3365</v>
      </c>
      <c r="G195" s="142">
        <v>2465</v>
      </c>
      <c r="H195" s="142">
        <v>1391</v>
      </c>
      <c r="I195" s="142">
        <v>1074</v>
      </c>
    </row>
    <row r="196" spans="1:9" s="136" customFormat="1" ht="12" customHeight="1" x14ac:dyDescent="0.2">
      <c r="A196" s="141"/>
      <c r="B196" s="141"/>
      <c r="C196" s="149"/>
      <c r="D196" s="149"/>
      <c r="E196" s="149"/>
      <c r="F196" s="149"/>
      <c r="G196" s="149"/>
      <c r="H196" s="149"/>
      <c r="I196" s="149"/>
    </row>
    <row r="197" spans="1:9" s="136" customFormat="1" ht="12" customHeight="1" x14ac:dyDescent="0.2">
      <c r="A197" s="282" t="s">
        <v>367</v>
      </c>
      <c r="B197" s="282"/>
      <c r="C197" s="133">
        <f>+C198+C199+C200+C201+C202</f>
        <v>327779</v>
      </c>
      <c r="D197" s="133">
        <f t="shared" ref="D197:I197" si="0">+D198+D199+D200+D201+D202</f>
        <v>235337</v>
      </c>
      <c r="E197" s="133">
        <f t="shared" si="0"/>
        <v>110692</v>
      </c>
      <c r="F197" s="133">
        <f t="shared" si="0"/>
        <v>124645</v>
      </c>
      <c r="G197" s="133">
        <f t="shared" si="0"/>
        <v>92442</v>
      </c>
      <c r="H197" s="133">
        <f t="shared" si="0"/>
        <v>48529</v>
      </c>
      <c r="I197" s="133">
        <f t="shared" si="0"/>
        <v>43913</v>
      </c>
    </row>
    <row r="198" spans="1:9" s="136" customFormat="1" ht="12" customHeight="1" x14ac:dyDescent="0.2">
      <c r="A198" s="280" t="s">
        <v>362</v>
      </c>
      <c r="B198" s="280"/>
      <c r="C198" s="135">
        <f>+C159+C160+C163+C164</f>
        <v>52361</v>
      </c>
      <c r="D198" s="135">
        <f t="shared" ref="D198:I198" si="1">+D159+D160+D163+D164</f>
        <v>38952</v>
      </c>
      <c r="E198" s="135">
        <f t="shared" si="1"/>
        <v>18407</v>
      </c>
      <c r="F198" s="135">
        <f t="shared" si="1"/>
        <v>20545</v>
      </c>
      <c r="G198" s="135">
        <f t="shared" si="1"/>
        <v>13409</v>
      </c>
      <c r="H198" s="135">
        <f t="shared" si="1"/>
        <v>7082</v>
      </c>
      <c r="I198" s="135">
        <f t="shared" si="1"/>
        <v>6327</v>
      </c>
    </row>
    <row r="199" spans="1:9" s="136" customFormat="1" ht="12" customHeight="1" x14ac:dyDescent="0.2">
      <c r="A199" s="280" t="s">
        <v>363</v>
      </c>
      <c r="B199" s="280"/>
      <c r="C199" s="138">
        <f>+C57+C58+C79+C59+C60+C61+C62+C63+C64+C65+C66+C67</f>
        <v>51335</v>
      </c>
      <c r="D199" s="138">
        <f t="shared" ref="D199:I199" si="2">+D57+D58+D79+D59+D60+D61+D62+D63+D64+D65+D66+D67</f>
        <v>38532</v>
      </c>
      <c r="E199" s="138">
        <f t="shared" si="2"/>
        <v>18239</v>
      </c>
      <c r="F199" s="138">
        <f t="shared" si="2"/>
        <v>20293</v>
      </c>
      <c r="G199" s="138">
        <f t="shared" si="2"/>
        <v>12803</v>
      </c>
      <c r="H199" s="138">
        <f t="shared" si="2"/>
        <v>6834</v>
      </c>
      <c r="I199" s="138">
        <f t="shared" si="2"/>
        <v>5969</v>
      </c>
    </row>
    <row r="200" spans="1:9" s="136" customFormat="1" ht="12" customHeight="1" x14ac:dyDescent="0.2">
      <c r="A200" s="280" t="s">
        <v>364</v>
      </c>
      <c r="B200" s="280"/>
      <c r="C200" s="135">
        <f>+C124+C149+C126+C128+C129+C133+C135+C136+C156+C137+C138+C139+C141+C142+C144+C145</f>
        <v>55753</v>
      </c>
      <c r="D200" s="135">
        <f t="shared" ref="D200:I200" si="3">+D124+D149+D126+D128+D129+D133+D135+D136+D156+D137+D138+D139+D141+D142+D144+D145</f>
        <v>41795</v>
      </c>
      <c r="E200" s="135">
        <f t="shared" si="3"/>
        <v>19397</v>
      </c>
      <c r="F200" s="135">
        <f t="shared" si="3"/>
        <v>22398</v>
      </c>
      <c r="G200" s="135">
        <f t="shared" si="3"/>
        <v>13958</v>
      </c>
      <c r="H200" s="135">
        <f t="shared" si="3"/>
        <v>7199</v>
      </c>
      <c r="I200" s="135">
        <f t="shared" si="3"/>
        <v>6759</v>
      </c>
    </row>
    <row r="201" spans="1:9" s="136" customFormat="1" ht="12" customHeight="1" x14ac:dyDescent="0.2">
      <c r="A201" s="280" t="s">
        <v>365</v>
      </c>
      <c r="B201" s="280"/>
      <c r="C201" s="135">
        <f>+C70+C71+C72+C73+C74+C75+C76+C77+C78+C80+C81+C82+C83+C84+C85+C86+C87+C88+C89+C90+C91+C92+C93+C94+C95+C96+C97+C98+C99+C100+C101+C102+C103+C104+C105+C106+C107+C108+C109+C110+C111+C112+C113+C114+C115+C116+C117+C118+C119+C120+C121</f>
        <v>151122</v>
      </c>
      <c r="D201" s="135">
        <f t="shared" ref="D201:I201" si="4">+D70+D71+D72+D73+D74+D75+D76+D77+D78+D80+D81+D82+D83+D84+D85+D86+D87+D88+D89+D90+D91+D92+D93+D94+D95+D96+D97+D98+D99+D100+D101+D102+D103+D104+D105+D106+D107+D108+D109+D110+D111+D112+D113+D114+D115+D116+D117+D118+D119+D120+D121</f>
        <v>103190</v>
      </c>
      <c r="E201" s="135">
        <f t="shared" si="4"/>
        <v>48361</v>
      </c>
      <c r="F201" s="135">
        <f t="shared" si="4"/>
        <v>54829</v>
      </c>
      <c r="G201" s="135">
        <f t="shared" si="4"/>
        <v>47932</v>
      </c>
      <c r="H201" s="135">
        <f t="shared" si="4"/>
        <v>25006</v>
      </c>
      <c r="I201" s="135">
        <f t="shared" si="4"/>
        <v>22926</v>
      </c>
    </row>
    <row r="202" spans="1:9" s="136" customFormat="1" ht="12" customHeight="1" x14ac:dyDescent="0.2">
      <c r="A202" s="148" t="s">
        <v>360</v>
      </c>
      <c r="B202" s="148"/>
      <c r="C202" s="142">
        <f>+C161+C130+C132+C162+C168+C134+C146</f>
        <v>17208</v>
      </c>
      <c r="D202" s="142">
        <f t="shared" ref="D202:I202" si="5">+D161+D130+D132+D162+D168+D134+D146</f>
        <v>12868</v>
      </c>
      <c r="E202" s="142">
        <f t="shared" si="5"/>
        <v>6288</v>
      </c>
      <c r="F202" s="142">
        <f t="shared" si="5"/>
        <v>6580</v>
      </c>
      <c r="G202" s="142">
        <f t="shared" si="5"/>
        <v>4340</v>
      </c>
      <c r="H202" s="142">
        <f t="shared" si="5"/>
        <v>2408</v>
      </c>
      <c r="I202" s="142">
        <f t="shared" si="5"/>
        <v>1932</v>
      </c>
    </row>
    <row r="203" spans="1:9" s="136" customFormat="1" ht="12" customHeight="1" x14ac:dyDescent="0.2">
      <c r="A203" s="145"/>
      <c r="B203" s="145"/>
      <c r="C203" s="146"/>
      <c r="D203" s="146"/>
      <c r="E203" s="146"/>
      <c r="F203" s="146"/>
      <c r="G203" s="146"/>
      <c r="H203" s="146"/>
      <c r="I203" s="146"/>
    </row>
    <row r="204" spans="1:9" s="136" customFormat="1" ht="12" customHeight="1" x14ac:dyDescent="0.2">
      <c r="A204" s="150" t="s">
        <v>361</v>
      </c>
      <c r="B204" s="150"/>
      <c r="C204" s="151">
        <f>+C187-C197</f>
        <v>25564</v>
      </c>
      <c r="D204" s="151">
        <f t="shared" ref="D204:I204" si="6">+D187-D197</f>
        <v>19779</v>
      </c>
      <c r="E204" s="151">
        <f t="shared" si="6"/>
        <v>9784</v>
      </c>
      <c r="F204" s="151">
        <f t="shared" si="6"/>
        <v>9995</v>
      </c>
      <c r="G204" s="151">
        <f t="shared" si="6"/>
        <v>5785</v>
      </c>
      <c r="H204" s="151">
        <f t="shared" si="6"/>
        <v>3187</v>
      </c>
      <c r="I204" s="151">
        <f t="shared" si="6"/>
        <v>2598</v>
      </c>
    </row>
    <row r="205" spans="1:9" s="152" customFormat="1" ht="12" customHeight="1" x14ac:dyDescent="0.15">
      <c r="A205" s="283"/>
      <c r="B205" s="283"/>
      <c r="C205" s="283"/>
      <c r="D205" s="283"/>
      <c r="E205" s="283"/>
      <c r="F205" s="283"/>
      <c r="G205" s="283"/>
      <c r="H205" s="283"/>
      <c r="I205" s="283"/>
    </row>
    <row r="206" spans="1:9" s="153" customFormat="1" ht="12" customHeight="1" x14ac:dyDescent="0.2">
      <c r="A206" s="277" t="s">
        <v>375</v>
      </c>
      <c r="B206" s="277"/>
      <c r="C206" s="277"/>
      <c r="D206" s="277"/>
      <c r="E206" s="277"/>
      <c r="F206" s="277"/>
      <c r="G206" s="277"/>
      <c r="H206" s="277"/>
      <c r="I206" s="277"/>
    </row>
    <row r="207" spans="1:9" s="153" customFormat="1" ht="12" customHeight="1" x14ac:dyDescent="0.2">
      <c r="A207" s="275" t="s">
        <v>366</v>
      </c>
      <c r="B207" s="272"/>
      <c r="C207" s="272"/>
      <c r="D207" s="272"/>
      <c r="E207" s="272"/>
      <c r="F207" s="272"/>
      <c r="G207" s="272"/>
      <c r="H207" s="272"/>
      <c r="I207" s="272"/>
    </row>
    <row r="208" spans="1:9" s="154" customFormat="1" ht="12" customHeight="1" x14ac:dyDescent="0.2">
      <c r="A208" s="276"/>
      <c r="B208" s="272"/>
      <c r="C208" s="272"/>
      <c r="D208" s="272"/>
      <c r="E208" s="272"/>
      <c r="F208" s="272"/>
      <c r="G208" s="272"/>
      <c r="H208" s="272"/>
      <c r="I208" s="272"/>
    </row>
    <row r="209" spans="1:9" s="155" customFormat="1" ht="12" customHeight="1" x14ac:dyDescent="0.2">
      <c r="A209" s="277" t="s">
        <v>341</v>
      </c>
      <c r="B209" s="272"/>
      <c r="C209" s="272"/>
      <c r="D209" s="272"/>
      <c r="E209" s="272"/>
      <c r="F209" s="272"/>
      <c r="G209" s="272"/>
      <c r="H209" s="272"/>
      <c r="I209" s="272"/>
    </row>
    <row r="210" spans="1:9" s="154" customFormat="1" ht="12" customHeight="1" x14ac:dyDescent="0.2">
      <c r="A210" s="278"/>
      <c r="B210" s="272"/>
      <c r="C210" s="272"/>
      <c r="D210" s="272"/>
      <c r="E210" s="272"/>
      <c r="F210" s="272"/>
      <c r="G210" s="272"/>
      <c r="H210" s="272"/>
      <c r="I210" s="272"/>
    </row>
    <row r="211" spans="1:9" s="156" customFormat="1" ht="12" customHeight="1" x14ac:dyDescent="0.2">
      <c r="A211" s="275" t="s">
        <v>378</v>
      </c>
      <c r="B211" s="272"/>
      <c r="C211" s="272"/>
      <c r="D211" s="272"/>
      <c r="E211" s="272"/>
      <c r="F211" s="272"/>
      <c r="G211" s="272"/>
      <c r="H211" s="272"/>
      <c r="I211" s="272"/>
    </row>
    <row r="212" spans="1:9" s="156" customFormat="1" ht="12" customHeight="1" x14ac:dyDescent="0.2">
      <c r="A212" s="279" t="s">
        <v>336</v>
      </c>
      <c r="B212" s="272"/>
      <c r="C212" s="272"/>
      <c r="D212" s="272"/>
      <c r="E212" s="272"/>
      <c r="F212" s="272"/>
      <c r="G212" s="272"/>
      <c r="H212" s="272"/>
      <c r="I212" s="272"/>
    </row>
  </sheetData>
  <mergeCells count="179">
    <mergeCell ref="A1:I1"/>
    <mergeCell ref="A2:I2"/>
    <mergeCell ref="A3:I3"/>
    <mergeCell ref="A4:I4"/>
    <mergeCell ref="A5:B5"/>
    <mergeCell ref="D5:F5"/>
    <mergeCell ref="G5:I5"/>
    <mergeCell ref="A6:B6"/>
    <mergeCell ref="D6:F6"/>
    <mergeCell ref="G6:I6"/>
    <mergeCell ref="A7:I7"/>
    <mergeCell ref="A9:B9"/>
    <mergeCell ref="A11:B11"/>
    <mergeCell ref="A12:B12"/>
    <mergeCell ref="A16:B16"/>
    <mergeCell ref="A20:B20"/>
    <mergeCell ref="A22:B22"/>
    <mergeCell ref="A23:B23"/>
    <mergeCell ref="A24:B24"/>
    <mergeCell ref="A25:B25"/>
    <mergeCell ref="A28:B28"/>
    <mergeCell ref="A31:B31"/>
    <mergeCell ref="A32:B32"/>
    <mergeCell ref="A37:B37"/>
    <mergeCell ref="A38:B38"/>
    <mergeCell ref="A39:B39"/>
    <mergeCell ref="A41:B41"/>
    <mergeCell ref="A42:B42"/>
    <mergeCell ref="A43:B43"/>
    <mergeCell ref="A46:B46"/>
    <mergeCell ref="A51:B51"/>
    <mergeCell ref="A52:B52"/>
    <mergeCell ref="A53:B53"/>
    <mergeCell ref="A54:B54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8:B158"/>
    <mergeCell ref="A159:B159"/>
    <mergeCell ref="A160:B160"/>
    <mergeCell ref="A161:B161"/>
    <mergeCell ref="A162:B162"/>
    <mergeCell ref="A163:B163"/>
    <mergeCell ref="A164:B164"/>
    <mergeCell ref="A166:B166"/>
    <mergeCell ref="A167:B167"/>
    <mergeCell ref="A168:B168"/>
    <mergeCell ref="A170:B170"/>
    <mergeCell ref="A171:B171"/>
    <mergeCell ref="A172:B172"/>
    <mergeCell ref="A173:B173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7:B187"/>
    <mergeCell ref="A188:B188"/>
    <mergeCell ref="A189:B189"/>
    <mergeCell ref="A190:B190"/>
    <mergeCell ref="A191:B191"/>
    <mergeCell ref="A192:B192"/>
    <mergeCell ref="A207:I207"/>
    <mergeCell ref="A208:I208"/>
    <mergeCell ref="A209:I209"/>
    <mergeCell ref="A210:I210"/>
    <mergeCell ref="A211:I211"/>
    <mergeCell ref="A212:I212"/>
    <mergeCell ref="A200:B200"/>
    <mergeCell ref="A201:B201"/>
    <mergeCell ref="A193:B193"/>
    <mergeCell ref="A194:B194"/>
    <mergeCell ref="A195:B195"/>
    <mergeCell ref="A197:B197"/>
    <mergeCell ref="A198:B198"/>
    <mergeCell ref="A199:B199"/>
    <mergeCell ref="A205:I205"/>
    <mergeCell ref="A206:I206"/>
  </mergeCells>
  <pageMargins left="0" right="0" top="0" bottom="0" header="0" footer="0"/>
  <pageSetup paperSize="9" scale="80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W212"/>
  <sheetViews>
    <sheetView workbookViewId="0">
      <selection sqref="A1:I1"/>
    </sheetView>
  </sheetViews>
  <sheetFormatPr defaultRowHeight="12" customHeight="1" x14ac:dyDescent="0.2"/>
  <cols>
    <col min="1" max="1" width="1.7109375" style="157" customWidth="1"/>
    <col min="2" max="2" width="28.140625" style="157" customWidth="1"/>
    <col min="3" max="7" width="8.42578125" style="158" customWidth="1"/>
    <col min="8" max="9" width="8.42578125" style="157" customWidth="1"/>
    <col min="10" max="16384" width="9.140625" style="157"/>
  </cols>
  <sheetData>
    <row r="1" spans="1:9" s="124" customFormat="1" ht="12.75" customHeight="1" x14ac:dyDescent="0.2">
      <c r="A1" s="288"/>
      <c r="B1" s="288"/>
      <c r="C1" s="288"/>
      <c r="D1" s="288"/>
      <c r="E1" s="288"/>
      <c r="F1" s="288"/>
      <c r="G1" s="288"/>
      <c r="H1" s="288"/>
      <c r="I1" s="288"/>
    </row>
    <row r="2" spans="1:9" s="124" customFormat="1" ht="12.75" customHeight="1" x14ac:dyDescent="0.2">
      <c r="A2" s="289" t="s">
        <v>373</v>
      </c>
      <c r="B2" s="289"/>
      <c r="C2" s="289"/>
      <c r="D2" s="289"/>
      <c r="E2" s="289"/>
      <c r="F2" s="289"/>
      <c r="G2" s="289"/>
      <c r="H2" s="289"/>
      <c r="I2" s="289"/>
    </row>
    <row r="3" spans="1:9" s="125" customFormat="1" ht="12.75" customHeight="1" x14ac:dyDescent="0.25">
      <c r="A3" s="290"/>
      <c r="B3" s="290"/>
      <c r="C3" s="290"/>
      <c r="D3" s="290"/>
      <c r="E3" s="290"/>
      <c r="F3" s="290"/>
      <c r="G3" s="290"/>
      <c r="H3" s="290"/>
      <c r="I3" s="290"/>
    </row>
    <row r="4" spans="1:9" s="125" customFormat="1" ht="12.75" customHeight="1" x14ac:dyDescent="0.25">
      <c r="A4" s="291"/>
      <c r="B4" s="291"/>
      <c r="C4" s="291"/>
      <c r="D4" s="291"/>
      <c r="E4" s="291"/>
      <c r="F4" s="291"/>
      <c r="G4" s="291"/>
      <c r="H4" s="291"/>
      <c r="I4" s="291"/>
    </row>
    <row r="5" spans="1:9" s="115" customFormat="1" ht="12" customHeight="1" x14ac:dyDescent="0.2">
      <c r="A5" s="257"/>
      <c r="B5" s="258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15" customFormat="1" ht="12" customHeight="1" x14ac:dyDescent="0.2">
      <c r="A6" s="248"/>
      <c r="B6" s="249"/>
      <c r="C6" s="116"/>
      <c r="D6" s="250"/>
      <c r="E6" s="251"/>
      <c r="F6" s="249"/>
      <c r="G6" s="250"/>
      <c r="H6" s="251"/>
      <c r="I6" s="251"/>
    </row>
    <row r="7" spans="1:9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128" customFormat="1" ht="12" customHeight="1" x14ac:dyDescent="0.2">
      <c r="A8" s="126"/>
      <c r="B8" s="126"/>
      <c r="C8" s="127"/>
      <c r="D8" s="127" t="s">
        <v>1</v>
      </c>
      <c r="E8" s="127" t="s">
        <v>4</v>
      </c>
      <c r="F8" s="127" t="s">
        <v>5</v>
      </c>
      <c r="G8" s="127" t="s">
        <v>1</v>
      </c>
      <c r="H8" s="127" t="s">
        <v>4</v>
      </c>
      <c r="I8" s="127" t="s">
        <v>5</v>
      </c>
    </row>
    <row r="9" spans="1:9" s="130" customFormat="1" ht="12" customHeight="1" x14ac:dyDescent="0.2">
      <c r="A9" s="287" t="s">
        <v>6</v>
      </c>
      <c r="B9" s="287"/>
      <c r="C9" s="129">
        <v>353709</v>
      </c>
      <c r="D9" s="129">
        <v>255122</v>
      </c>
      <c r="E9" s="129">
        <v>120283</v>
      </c>
      <c r="F9" s="129">
        <v>134839</v>
      </c>
      <c r="G9" s="129">
        <v>98587</v>
      </c>
      <c r="H9" s="129">
        <v>52222</v>
      </c>
      <c r="I9" s="129">
        <v>46365</v>
      </c>
    </row>
    <row r="10" spans="1:9" s="130" customFormat="1" ht="12" customHeight="1" x14ac:dyDescent="0.2">
      <c r="A10" s="131"/>
      <c r="B10" s="131"/>
      <c r="C10" s="132"/>
      <c r="D10" s="132"/>
      <c r="E10" s="132"/>
      <c r="F10" s="132"/>
      <c r="G10" s="132"/>
      <c r="H10" s="132"/>
      <c r="I10" s="132"/>
    </row>
    <row r="11" spans="1:9" s="134" customFormat="1" ht="12" customHeight="1" x14ac:dyDescent="0.2">
      <c r="A11" s="282" t="s">
        <v>7</v>
      </c>
      <c r="B11" s="282"/>
      <c r="C11" s="133">
        <v>25298</v>
      </c>
      <c r="D11" s="133">
        <v>18733</v>
      </c>
      <c r="E11" s="133">
        <v>9228</v>
      </c>
      <c r="F11" s="133">
        <v>9505</v>
      </c>
      <c r="G11" s="133">
        <v>6565</v>
      </c>
      <c r="H11" s="133">
        <v>3678</v>
      </c>
      <c r="I11" s="133">
        <v>2887</v>
      </c>
    </row>
    <row r="12" spans="1:9" s="136" customFormat="1" ht="12" customHeight="1" x14ac:dyDescent="0.2">
      <c r="A12" s="280" t="s">
        <v>8</v>
      </c>
      <c r="B12" s="280"/>
      <c r="C12" s="135">
        <v>9233</v>
      </c>
      <c r="D12" s="135">
        <v>6678</v>
      </c>
      <c r="E12" s="135">
        <v>3281</v>
      </c>
      <c r="F12" s="135">
        <v>3397</v>
      </c>
      <c r="G12" s="135">
        <v>2555</v>
      </c>
      <c r="H12" s="135">
        <v>1435</v>
      </c>
      <c r="I12" s="135">
        <v>1120</v>
      </c>
    </row>
    <row r="13" spans="1:9" s="136" customFormat="1" ht="12" customHeight="1" x14ac:dyDescent="0.2">
      <c r="A13" s="137"/>
      <c r="B13" s="138" t="s">
        <v>9</v>
      </c>
      <c r="C13" s="135">
        <v>3279</v>
      </c>
      <c r="D13" s="135">
        <v>2514</v>
      </c>
      <c r="E13" s="135">
        <v>1224</v>
      </c>
      <c r="F13" s="135">
        <v>1290</v>
      </c>
      <c r="G13" s="135">
        <v>765</v>
      </c>
      <c r="H13" s="135">
        <v>433</v>
      </c>
      <c r="I13" s="135">
        <v>332</v>
      </c>
    </row>
    <row r="14" spans="1:9" s="136" customFormat="1" ht="12" customHeight="1" x14ac:dyDescent="0.2">
      <c r="A14" s="137"/>
      <c r="B14" s="138" t="s">
        <v>10</v>
      </c>
      <c r="C14" s="135">
        <v>2949</v>
      </c>
      <c r="D14" s="135">
        <v>2321</v>
      </c>
      <c r="E14" s="135">
        <v>1155</v>
      </c>
      <c r="F14" s="135">
        <v>1166</v>
      </c>
      <c r="G14" s="135">
        <v>628</v>
      </c>
      <c r="H14" s="135">
        <v>323</v>
      </c>
      <c r="I14" s="135">
        <v>305</v>
      </c>
    </row>
    <row r="15" spans="1:9" s="136" customFormat="1" ht="12" customHeight="1" x14ac:dyDescent="0.2">
      <c r="A15" s="137"/>
      <c r="B15" s="139" t="s">
        <v>11</v>
      </c>
      <c r="C15" s="135">
        <v>3005</v>
      </c>
      <c r="D15" s="135">
        <v>1843</v>
      </c>
      <c r="E15" s="135">
        <v>902</v>
      </c>
      <c r="F15" s="135">
        <v>941</v>
      </c>
      <c r="G15" s="135">
        <v>1162</v>
      </c>
      <c r="H15" s="135">
        <v>679</v>
      </c>
      <c r="I15" s="135">
        <v>483</v>
      </c>
    </row>
    <row r="16" spans="1:9" s="136" customFormat="1" ht="12" customHeight="1" x14ac:dyDescent="0.2">
      <c r="A16" s="280" t="s">
        <v>12</v>
      </c>
      <c r="B16" s="280"/>
      <c r="C16" s="135">
        <v>5747</v>
      </c>
      <c r="D16" s="135">
        <v>5193</v>
      </c>
      <c r="E16" s="135">
        <v>2567</v>
      </c>
      <c r="F16" s="135">
        <v>2626</v>
      </c>
      <c r="G16" s="135">
        <v>554</v>
      </c>
      <c r="H16" s="135">
        <v>321</v>
      </c>
      <c r="I16" s="135">
        <v>233</v>
      </c>
    </row>
    <row r="17" spans="1:9" s="136" customFormat="1" ht="12" customHeight="1" x14ac:dyDescent="0.2">
      <c r="A17" s="137"/>
      <c r="B17" s="138" t="s">
        <v>13</v>
      </c>
      <c r="C17" s="135">
        <v>1826</v>
      </c>
      <c r="D17" s="135">
        <v>1675</v>
      </c>
      <c r="E17" s="135">
        <v>818</v>
      </c>
      <c r="F17" s="135">
        <v>857</v>
      </c>
      <c r="G17" s="135">
        <v>151</v>
      </c>
      <c r="H17" s="135">
        <v>92</v>
      </c>
      <c r="I17" s="135">
        <v>59</v>
      </c>
    </row>
    <row r="18" spans="1:9" s="136" customFormat="1" ht="12" customHeight="1" x14ac:dyDescent="0.2">
      <c r="A18" s="137"/>
      <c r="B18" s="138" t="s">
        <v>14</v>
      </c>
      <c r="C18" s="135">
        <v>1850</v>
      </c>
      <c r="D18" s="135">
        <v>1626</v>
      </c>
      <c r="E18" s="135">
        <v>795</v>
      </c>
      <c r="F18" s="135">
        <v>831</v>
      </c>
      <c r="G18" s="135">
        <v>224</v>
      </c>
      <c r="H18" s="135">
        <v>125</v>
      </c>
      <c r="I18" s="135">
        <v>99</v>
      </c>
    </row>
    <row r="19" spans="1:9" s="136" customFormat="1" ht="12" customHeight="1" x14ac:dyDescent="0.2">
      <c r="A19" s="140"/>
      <c r="B19" s="138" t="s">
        <v>15</v>
      </c>
      <c r="C19" s="135">
        <v>2071</v>
      </c>
      <c r="D19" s="135">
        <v>1892</v>
      </c>
      <c r="E19" s="135">
        <v>954</v>
      </c>
      <c r="F19" s="135">
        <v>938</v>
      </c>
      <c r="G19" s="135">
        <v>179</v>
      </c>
      <c r="H19" s="135">
        <v>104</v>
      </c>
      <c r="I19" s="135">
        <v>75</v>
      </c>
    </row>
    <row r="20" spans="1:9" s="136" customFormat="1" ht="12" customHeight="1" x14ac:dyDescent="0.2">
      <c r="A20" s="281" t="s">
        <v>16</v>
      </c>
      <c r="B20" s="281"/>
      <c r="C20" s="142">
        <v>10318</v>
      </c>
      <c r="D20" s="142">
        <v>6862</v>
      </c>
      <c r="E20" s="142">
        <v>3380</v>
      </c>
      <c r="F20" s="142">
        <v>3482</v>
      </c>
      <c r="G20" s="142">
        <v>3456</v>
      </c>
      <c r="H20" s="142">
        <v>1922</v>
      </c>
      <c r="I20" s="142">
        <v>1534</v>
      </c>
    </row>
    <row r="21" spans="1:9" s="136" customFormat="1" ht="12" customHeight="1" x14ac:dyDescent="0.2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s="134" customFormat="1" ht="12" customHeight="1" x14ac:dyDescent="0.2">
      <c r="A22" s="282" t="s">
        <v>345</v>
      </c>
      <c r="B22" s="282"/>
      <c r="C22" s="133">
        <v>70122</v>
      </c>
      <c r="D22" s="133">
        <v>53551</v>
      </c>
      <c r="E22" s="133">
        <v>25106</v>
      </c>
      <c r="F22" s="133">
        <v>28445</v>
      </c>
      <c r="G22" s="133">
        <v>16571</v>
      </c>
      <c r="H22" s="133">
        <v>8669</v>
      </c>
      <c r="I22" s="133">
        <v>7902</v>
      </c>
    </row>
    <row r="23" spans="1:9" s="136" customFormat="1" ht="12" customHeight="1" x14ac:dyDescent="0.2">
      <c r="A23" s="280" t="s">
        <v>18</v>
      </c>
      <c r="B23" s="280"/>
      <c r="C23" s="135">
        <v>41696</v>
      </c>
      <c r="D23" s="135">
        <v>29856</v>
      </c>
      <c r="E23" s="135">
        <v>13697</v>
      </c>
      <c r="F23" s="135">
        <v>16159</v>
      </c>
      <c r="G23" s="135">
        <v>11840</v>
      </c>
      <c r="H23" s="135">
        <v>6091</v>
      </c>
      <c r="I23" s="135">
        <v>5749</v>
      </c>
    </row>
    <row r="24" spans="1:9" s="136" customFormat="1" ht="12" customHeight="1" x14ac:dyDescent="0.2">
      <c r="A24" s="280" t="s">
        <v>19</v>
      </c>
      <c r="B24" s="280"/>
      <c r="C24" s="135">
        <v>5137</v>
      </c>
      <c r="D24" s="135">
        <v>4053</v>
      </c>
      <c r="E24" s="135">
        <v>1932</v>
      </c>
      <c r="F24" s="135">
        <v>2121</v>
      </c>
      <c r="G24" s="135">
        <v>1084</v>
      </c>
      <c r="H24" s="135">
        <v>602</v>
      </c>
      <c r="I24" s="135">
        <v>482</v>
      </c>
    </row>
    <row r="25" spans="1:9" s="136" customFormat="1" ht="12" customHeight="1" x14ac:dyDescent="0.2">
      <c r="A25" s="280" t="s">
        <v>20</v>
      </c>
      <c r="B25" s="280"/>
      <c r="C25" s="135">
        <v>12879</v>
      </c>
      <c r="D25" s="135">
        <v>10382</v>
      </c>
      <c r="E25" s="135">
        <v>4999</v>
      </c>
      <c r="F25" s="135">
        <v>5383</v>
      </c>
      <c r="G25" s="135">
        <v>2497</v>
      </c>
      <c r="H25" s="135">
        <v>1334</v>
      </c>
      <c r="I25" s="135">
        <v>1163</v>
      </c>
    </row>
    <row r="26" spans="1:9" s="136" customFormat="1" ht="12" customHeight="1" x14ac:dyDescent="0.2">
      <c r="A26" s="143"/>
      <c r="B26" s="138" t="s">
        <v>21</v>
      </c>
      <c r="C26" s="135">
        <v>892</v>
      </c>
      <c r="D26" s="135">
        <v>826</v>
      </c>
      <c r="E26" s="135">
        <v>399</v>
      </c>
      <c r="F26" s="135">
        <v>427</v>
      </c>
      <c r="G26" s="135">
        <v>66</v>
      </c>
      <c r="H26" s="135">
        <v>40</v>
      </c>
      <c r="I26" s="135">
        <v>26</v>
      </c>
    </row>
    <row r="27" spans="1:9" s="136" customFormat="1" ht="12" customHeight="1" x14ac:dyDescent="0.2">
      <c r="A27" s="140"/>
      <c r="B27" s="138" t="s">
        <v>22</v>
      </c>
      <c r="C27" s="135">
        <v>11987</v>
      </c>
      <c r="D27" s="135">
        <v>9556</v>
      </c>
      <c r="E27" s="135">
        <v>4600</v>
      </c>
      <c r="F27" s="135">
        <v>4956</v>
      </c>
      <c r="G27" s="135">
        <v>2431</v>
      </c>
      <c r="H27" s="135">
        <v>1294</v>
      </c>
      <c r="I27" s="135">
        <v>1137</v>
      </c>
    </row>
    <row r="28" spans="1:9" s="136" customFormat="1" ht="12" customHeight="1" x14ac:dyDescent="0.2">
      <c r="A28" s="280" t="s">
        <v>23</v>
      </c>
      <c r="B28" s="280"/>
      <c r="C28" s="135">
        <v>3749</v>
      </c>
      <c r="D28" s="135">
        <v>3318</v>
      </c>
      <c r="E28" s="135">
        <v>1572</v>
      </c>
      <c r="F28" s="135">
        <v>1746</v>
      </c>
      <c r="G28" s="135">
        <v>431</v>
      </c>
      <c r="H28" s="135">
        <v>238</v>
      </c>
      <c r="I28" s="135">
        <v>193</v>
      </c>
    </row>
    <row r="29" spans="1:9" s="136" customFormat="1" ht="12" customHeight="1" x14ac:dyDescent="0.2">
      <c r="A29" s="143"/>
      <c r="B29" s="138" t="s">
        <v>24</v>
      </c>
      <c r="C29" s="135">
        <v>1151</v>
      </c>
      <c r="D29" s="135">
        <v>1038</v>
      </c>
      <c r="E29" s="135">
        <v>517</v>
      </c>
      <c r="F29" s="135">
        <v>521</v>
      </c>
      <c r="G29" s="135">
        <v>113</v>
      </c>
      <c r="H29" s="135">
        <v>67</v>
      </c>
      <c r="I29" s="135">
        <v>46</v>
      </c>
    </row>
    <row r="30" spans="1:9" s="136" customFormat="1" ht="12" customHeight="1" x14ac:dyDescent="0.2">
      <c r="A30" s="140"/>
      <c r="B30" s="138" t="s">
        <v>25</v>
      </c>
      <c r="C30" s="135">
        <v>2598</v>
      </c>
      <c r="D30" s="135">
        <v>2280</v>
      </c>
      <c r="E30" s="135">
        <v>1055</v>
      </c>
      <c r="F30" s="135">
        <v>1225</v>
      </c>
      <c r="G30" s="135">
        <v>318</v>
      </c>
      <c r="H30" s="135">
        <v>171</v>
      </c>
      <c r="I30" s="135">
        <v>147</v>
      </c>
    </row>
    <row r="31" spans="1:9" s="136" customFormat="1" ht="12" customHeight="1" x14ac:dyDescent="0.2">
      <c r="A31" s="280" t="s">
        <v>26</v>
      </c>
      <c r="B31" s="280"/>
      <c r="C31" s="135">
        <v>693</v>
      </c>
      <c r="D31" s="135">
        <v>641</v>
      </c>
      <c r="E31" s="135">
        <v>319</v>
      </c>
      <c r="F31" s="135">
        <v>322</v>
      </c>
      <c r="G31" s="135">
        <v>52</v>
      </c>
      <c r="H31" s="135">
        <v>33</v>
      </c>
      <c r="I31" s="135">
        <v>19</v>
      </c>
    </row>
    <row r="32" spans="1:9" s="136" customFormat="1" ht="12" customHeight="1" x14ac:dyDescent="0.2">
      <c r="A32" s="280" t="s">
        <v>346</v>
      </c>
      <c r="B32" s="280"/>
      <c r="C32" s="135">
        <v>5968</v>
      </c>
      <c r="D32" s="135">
        <v>5301</v>
      </c>
      <c r="E32" s="135">
        <v>2587</v>
      </c>
      <c r="F32" s="135">
        <v>2714</v>
      </c>
      <c r="G32" s="135">
        <v>667</v>
      </c>
      <c r="H32" s="135">
        <v>371</v>
      </c>
      <c r="I32" s="135">
        <v>296</v>
      </c>
    </row>
    <row r="33" spans="1:9" s="136" customFormat="1" ht="12" customHeight="1" x14ac:dyDescent="0.2">
      <c r="A33" s="143"/>
      <c r="B33" s="138" t="s">
        <v>28</v>
      </c>
      <c r="C33" s="135">
        <v>526</v>
      </c>
      <c r="D33" s="135">
        <v>491</v>
      </c>
      <c r="E33" s="135">
        <v>246</v>
      </c>
      <c r="F33" s="135">
        <v>245</v>
      </c>
      <c r="G33" s="135">
        <v>35</v>
      </c>
      <c r="H33" s="135">
        <v>26</v>
      </c>
      <c r="I33" s="135">
        <v>9</v>
      </c>
    </row>
    <row r="34" spans="1:9" s="136" customFormat="1" ht="12" customHeight="1" x14ac:dyDescent="0.2">
      <c r="A34" s="137"/>
      <c r="B34" s="138" t="s">
        <v>29</v>
      </c>
      <c r="C34" s="135">
        <v>200</v>
      </c>
      <c r="D34" s="135">
        <v>172</v>
      </c>
      <c r="E34" s="135">
        <v>99</v>
      </c>
      <c r="F34" s="135">
        <v>73</v>
      </c>
      <c r="G34" s="135">
        <v>28</v>
      </c>
      <c r="H34" s="135">
        <v>18</v>
      </c>
      <c r="I34" s="135">
        <v>10</v>
      </c>
    </row>
    <row r="35" spans="1:9" s="136" customFormat="1" ht="12" customHeight="1" x14ac:dyDescent="0.2">
      <c r="A35" s="137"/>
      <c r="B35" s="144" t="s">
        <v>347</v>
      </c>
      <c r="C35" s="142">
        <v>5242</v>
      </c>
      <c r="D35" s="142">
        <v>4638</v>
      </c>
      <c r="E35" s="142">
        <v>2242</v>
      </c>
      <c r="F35" s="142">
        <v>2396</v>
      </c>
      <c r="G35" s="142">
        <v>604</v>
      </c>
      <c r="H35" s="142">
        <v>327</v>
      </c>
      <c r="I35" s="142">
        <v>277</v>
      </c>
    </row>
    <row r="36" spans="1:9" s="136" customFormat="1" ht="12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4" customFormat="1" ht="12" customHeight="1" x14ac:dyDescent="0.2">
      <c r="A37" s="282" t="s">
        <v>31</v>
      </c>
      <c r="B37" s="282"/>
      <c r="C37" s="133">
        <v>55135</v>
      </c>
      <c r="D37" s="133">
        <v>40616</v>
      </c>
      <c r="E37" s="133">
        <v>19190</v>
      </c>
      <c r="F37" s="133">
        <v>21426</v>
      </c>
      <c r="G37" s="133">
        <v>14519</v>
      </c>
      <c r="H37" s="133">
        <v>7759</v>
      </c>
      <c r="I37" s="133">
        <v>6760</v>
      </c>
    </row>
    <row r="38" spans="1:9" s="136" customFormat="1" ht="12" customHeight="1" x14ac:dyDescent="0.2">
      <c r="A38" s="280" t="s">
        <v>32</v>
      </c>
      <c r="B38" s="280"/>
      <c r="C38" s="135">
        <v>49690</v>
      </c>
      <c r="D38" s="135">
        <v>37042</v>
      </c>
      <c r="E38" s="135">
        <v>17413</v>
      </c>
      <c r="F38" s="135">
        <v>19629</v>
      </c>
      <c r="G38" s="135">
        <v>12648</v>
      </c>
      <c r="H38" s="135">
        <v>6740</v>
      </c>
      <c r="I38" s="135">
        <v>5908</v>
      </c>
    </row>
    <row r="39" spans="1:9" s="136" customFormat="1" ht="12" customHeight="1" x14ac:dyDescent="0.2">
      <c r="A39" s="281" t="s">
        <v>33</v>
      </c>
      <c r="B39" s="281"/>
      <c r="C39" s="142">
        <v>5445</v>
      </c>
      <c r="D39" s="142">
        <v>3574</v>
      </c>
      <c r="E39" s="142">
        <v>1777</v>
      </c>
      <c r="F39" s="142">
        <v>1797</v>
      </c>
      <c r="G39" s="142">
        <v>1871</v>
      </c>
      <c r="H39" s="142">
        <v>1019</v>
      </c>
      <c r="I39" s="142">
        <v>852</v>
      </c>
    </row>
    <row r="40" spans="1:9" s="136" customFormat="1" ht="12" customHeight="1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4" customFormat="1" ht="12" customHeight="1" x14ac:dyDescent="0.2">
      <c r="A41" s="282" t="s">
        <v>34</v>
      </c>
      <c r="B41" s="282"/>
      <c r="C41" s="133">
        <v>146682</v>
      </c>
      <c r="D41" s="133">
        <v>100023</v>
      </c>
      <c r="E41" s="133">
        <v>46780</v>
      </c>
      <c r="F41" s="133">
        <v>53243</v>
      </c>
      <c r="G41" s="133">
        <v>46659</v>
      </c>
      <c r="H41" s="133">
        <v>24435</v>
      </c>
      <c r="I41" s="133">
        <v>22224</v>
      </c>
    </row>
    <row r="42" spans="1:9" s="136" customFormat="1" ht="12" customHeight="1" x14ac:dyDescent="0.2">
      <c r="A42" s="280" t="s">
        <v>35</v>
      </c>
      <c r="B42" s="280"/>
      <c r="C42" s="135">
        <v>99425</v>
      </c>
      <c r="D42" s="135">
        <v>62347</v>
      </c>
      <c r="E42" s="135">
        <v>28883</v>
      </c>
      <c r="F42" s="135">
        <v>33464</v>
      </c>
      <c r="G42" s="135">
        <v>37078</v>
      </c>
      <c r="H42" s="135">
        <v>19238</v>
      </c>
      <c r="I42" s="135">
        <v>17840</v>
      </c>
    </row>
    <row r="43" spans="1:9" s="136" customFormat="1" ht="12" customHeight="1" x14ac:dyDescent="0.2">
      <c r="A43" s="285" t="s">
        <v>36</v>
      </c>
      <c r="B43" s="285"/>
      <c r="C43" s="135">
        <v>23510</v>
      </c>
      <c r="D43" s="135">
        <v>19523</v>
      </c>
      <c r="E43" s="135">
        <v>9469</v>
      </c>
      <c r="F43" s="135">
        <v>10054</v>
      </c>
      <c r="G43" s="135">
        <v>3987</v>
      </c>
      <c r="H43" s="135">
        <v>2200</v>
      </c>
      <c r="I43" s="135">
        <v>1787</v>
      </c>
    </row>
    <row r="44" spans="1:9" s="136" customFormat="1" ht="12" customHeight="1" x14ac:dyDescent="0.2">
      <c r="A44" s="144"/>
      <c r="B44" s="138" t="s">
        <v>37</v>
      </c>
      <c r="C44" s="135">
        <v>13490</v>
      </c>
      <c r="D44" s="135">
        <v>10755</v>
      </c>
      <c r="E44" s="135">
        <v>5219</v>
      </c>
      <c r="F44" s="135">
        <v>5536</v>
      </c>
      <c r="G44" s="135">
        <v>2735</v>
      </c>
      <c r="H44" s="135">
        <v>1547</v>
      </c>
      <c r="I44" s="135">
        <v>1188</v>
      </c>
    </row>
    <row r="45" spans="1:9" s="136" customFormat="1" ht="12" customHeight="1" x14ac:dyDescent="0.2">
      <c r="A45" s="144"/>
      <c r="B45" s="138" t="s">
        <v>38</v>
      </c>
      <c r="C45" s="135">
        <v>10020</v>
      </c>
      <c r="D45" s="135">
        <v>8768</v>
      </c>
      <c r="E45" s="135">
        <v>4250</v>
      </c>
      <c r="F45" s="135">
        <v>4518</v>
      </c>
      <c r="G45" s="135">
        <v>1252</v>
      </c>
      <c r="H45" s="135">
        <v>653</v>
      </c>
      <c r="I45" s="135">
        <v>599</v>
      </c>
    </row>
    <row r="46" spans="1:9" s="136" customFormat="1" ht="12" customHeight="1" x14ac:dyDescent="0.2">
      <c r="A46" s="280" t="s">
        <v>40</v>
      </c>
      <c r="B46" s="280"/>
      <c r="C46" s="135">
        <v>23747</v>
      </c>
      <c r="D46" s="135">
        <v>18153</v>
      </c>
      <c r="E46" s="135">
        <v>8428</v>
      </c>
      <c r="F46" s="135">
        <v>9725</v>
      </c>
      <c r="G46" s="135">
        <v>5594</v>
      </c>
      <c r="H46" s="135">
        <v>2997</v>
      </c>
      <c r="I46" s="135">
        <v>2597</v>
      </c>
    </row>
    <row r="47" spans="1:9" s="136" customFormat="1" ht="12" customHeight="1" x14ac:dyDescent="0.2">
      <c r="A47" s="144"/>
      <c r="B47" s="138" t="s">
        <v>41</v>
      </c>
      <c r="C47" s="135">
        <v>2887</v>
      </c>
      <c r="D47" s="135">
        <v>2516</v>
      </c>
      <c r="E47" s="135">
        <v>1201</v>
      </c>
      <c r="F47" s="135">
        <v>1315</v>
      </c>
      <c r="G47" s="135">
        <v>371</v>
      </c>
      <c r="H47" s="135">
        <v>207</v>
      </c>
      <c r="I47" s="135">
        <v>164</v>
      </c>
    </row>
    <row r="48" spans="1:9" s="136" customFormat="1" ht="12" customHeight="1" x14ac:dyDescent="0.2">
      <c r="A48" s="144"/>
      <c r="B48" s="138" t="s">
        <v>42</v>
      </c>
      <c r="C48" s="135">
        <v>6101</v>
      </c>
      <c r="D48" s="135">
        <v>5015</v>
      </c>
      <c r="E48" s="135">
        <v>2400</v>
      </c>
      <c r="F48" s="135">
        <v>2615</v>
      </c>
      <c r="G48" s="135">
        <v>1086</v>
      </c>
      <c r="H48" s="135">
        <v>588</v>
      </c>
      <c r="I48" s="135">
        <v>498</v>
      </c>
    </row>
    <row r="49" spans="1:23" s="136" customFormat="1" ht="12" customHeight="1" x14ac:dyDescent="0.2">
      <c r="A49" s="144"/>
      <c r="B49" s="144" t="s">
        <v>43</v>
      </c>
      <c r="C49" s="142">
        <v>14759</v>
      </c>
      <c r="D49" s="142">
        <v>10622</v>
      </c>
      <c r="E49" s="142">
        <v>4827</v>
      </c>
      <c r="F49" s="142">
        <v>5795</v>
      </c>
      <c r="G49" s="142">
        <v>4137</v>
      </c>
      <c r="H49" s="142">
        <v>2202</v>
      </c>
      <c r="I49" s="142">
        <v>1935</v>
      </c>
    </row>
    <row r="50" spans="1:23" s="136" customFormat="1" ht="12" customHeight="1" x14ac:dyDescent="0.2">
      <c r="A50" s="139"/>
      <c r="B50" s="139"/>
      <c r="C50" s="139"/>
      <c r="D50" s="139"/>
      <c r="E50" s="139"/>
      <c r="F50" s="139"/>
      <c r="G50" s="139"/>
      <c r="H50" s="139"/>
      <c r="I50" s="139"/>
    </row>
    <row r="51" spans="1:23" s="134" customFormat="1" ht="12" customHeight="1" x14ac:dyDescent="0.2">
      <c r="A51" s="282" t="s">
        <v>44</v>
      </c>
      <c r="B51" s="282"/>
      <c r="C51" s="133">
        <v>56472</v>
      </c>
      <c r="D51" s="133">
        <v>42199</v>
      </c>
      <c r="E51" s="133">
        <v>19979</v>
      </c>
      <c r="F51" s="133">
        <v>22220</v>
      </c>
      <c r="G51" s="133">
        <v>14273</v>
      </c>
      <c r="H51" s="133">
        <v>7681</v>
      </c>
      <c r="I51" s="133">
        <v>6592</v>
      </c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</row>
    <row r="52" spans="1:23" s="136" customFormat="1" ht="12" customHeight="1" x14ac:dyDescent="0.2">
      <c r="A52" s="280" t="s">
        <v>45</v>
      </c>
      <c r="B52" s="280"/>
      <c r="C52" s="135">
        <v>19482</v>
      </c>
      <c r="D52" s="135">
        <v>13098</v>
      </c>
      <c r="E52" s="135">
        <v>6056</v>
      </c>
      <c r="F52" s="135">
        <v>7042</v>
      </c>
      <c r="G52" s="135">
        <v>6384</v>
      </c>
      <c r="H52" s="135">
        <v>3458</v>
      </c>
      <c r="I52" s="135">
        <v>2926</v>
      </c>
    </row>
    <row r="53" spans="1:23" s="136" customFormat="1" ht="12" customHeight="1" x14ac:dyDescent="0.2">
      <c r="A53" s="280" t="s">
        <v>46</v>
      </c>
      <c r="B53" s="280"/>
      <c r="C53" s="135">
        <v>32827</v>
      </c>
      <c r="D53" s="135">
        <v>25435</v>
      </c>
      <c r="E53" s="135">
        <v>12152</v>
      </c>
      <c r="F53" s="135">
        <v>13283</v>
      </c>
      <c r="G53" s="135">
        <v>7392</v>
      </c>
      <c r="H53" s="135">
        <v>3957</v>
      </c>
      <c r="I53" s="135">
        <v>3435</v>
      </c>
    </row>
    <row r="54" spans="1:23" s="136" customFormat="1" ht="12" customHeight="1" x14ac:dyDescent="0.2">
      <c r="A54" s="281" t="s">
        <v>47</v>
      </c>
      <c r="B54" s="281"/>
      <c r="C54" s="142">
        <v>4163</v>
      </c>
      <c r="D54" s="142">
        <v>3666</v>
      </c>
      <c r="E54" s="142">
        <v>1771</v>
      </c>
      <c r="F54" s="142">
        <v>1895</v>
      </c>
      <c r="G54" s="142">
        <v>497</v>
      </c>
      <c r="H54" s="142">
        <v>266</v>
      </c>
      <c r="I54" s="142">
        <v>231</v>
      </c>
    </row>
    <row r="55" spans="1:23" s="136" customFormat="1" ht="12" customHeight="1" x14ac:dyDescent="0.2">
      <c r="A55" s="139"/>
      <c r="B55" s="145"/>
      <c r="C55" s="146"/>
      <c r="D55" s="146"/>
      <c r="E55" s="146"/>
      <c r="F55" s="146"/>
      <c r="G55" s="146"/>
      <c r="H55" s="146"/>
      <c r="I55" s="146"/>
    </row>
    <row r="56" spans="1:23" s="136" customFormat="1" ht="12" customHeight="1" x14ac:dyDescent="0.2">
      <c r="A56" s="286" t="s">
        <v>48</v>
      </c>
      <c r="B56" s="286"/>
      <c r="C56" s="132">
        <v>51084</v>
      </c>
      <c r="D56" s="132">
        <v>38300</v>
      </c>
      <c r="E56" s="132">
        <v>18092</v>
      </c>
      <c r="F56" s="132">
        <v>20208</v>
      </c>
      <c r="G56" s="132">
        <v>12784</v>
      </c>
      <c r="H56" s="132">
        <v>6841</v>
      </c>
      <c r="I56" s="132">
        <v>5943</v>
      </c>
      <c r="W56" s="147"/>
    </row>
    <row r="57" spans="1:23" s="136" customFormat="1" ht="12" customHeight="1" x14ac:dyDescent="0.2">
      <c r="A57" s="280" t="s">
        <v>49</v>
      </c>
      <c r="B57" s="280"/>
      <c r="C57" s="135">
        <v>3345</v>
      </c>
      <c r="D57" s="135">
        <v>2487</v>
      </c>
      <c r="E57" s="135">
        <v>1165</v>
      </c>
      <c r="F57" s="135">
        <v>1322</v>
      </c>
      <c r="G57" s="135">
        <v>858</v>
      </c>
      <c r="H57" s="135">
        <v>469</v>
      </c>
      <c r="I57" s="135">
        <v>389</v>
      </c>
      <c r="W57" s="147"/>
    </row>
    <row r="58" spans="1:23" s="136" customFormat="1" ht="12" customHeight="1" x14ac:dyDescent="0.2">
      <c r="A58" s="280" t="s">
        <v>51</v>
      </c>
      <c r="B58" s="280"/>
      <c r="C58" s="135">
        <v>2033</v>
      </c>
      <c r="D58" s="135">
        <v>1780</v>
      </c>
      <c r="E58" s="135">
        <v>850</v>
      </c>
      <c r="F58" s="135">
        <v>930</v>
      </c>
      <c r="G58" s="135">
        <v>253</v>
      </c>
      <c r="H58" s="135">
        <v>135</v>
      </c>
      <c r="I58" s="135">
        <v>118</v>
      </c>
      <c r="W58" s="147"/>
    </row>
    <row r="59" spans="1:23" s="136" customFormat="1" ht="12" customHeight="1" x14ac:dyDescent="0.2">
      <c r="A59" s="280" t="s">
        <v>52</v>
      </c>
      <c r="B59" s="280"/>
      <c r="C59" s="135">
        <v>2130</v>
      </c>
      <c r="D59" s="135">
        <v>1886</v>
      </c>
      <c r="E59" s="135">
        <v>921</v>
      </c>
      <c r="F59" s="135">
        <v>965</v>
      </c>
      <c r="G59" s="135">
        <v>244</v>
      </c>
      <c r="H59" s="135">
        <v>131</v>
      </c>
      <c r="I59" s="135">
        <v>113</v>
      </c>
      <c r="W59" s="147"/>
    </row>
    <row r="60" spans="1:23" s="136" customFormat="1" ht="12" customHeight="1" x14ac:dyDescent="0.2">
      <c r="A60" s="280" t="s">
        <v>53</v>
      </c>
      <c r="B60" s="280"/>
      <c r="C60" s="135">
        <v>8182</v>
      </c>
      <c r="D60" s="135">
        <v>4780</v>
      </c>
      <c r="E60" s="135">
        <v>2177</v>
      </c>
      <c r="F60" s="135">
        <v>2603</v>
      </c>
      <c r="G60" s="135">
        <v>3402</v>
      </c>
      <c r="H60" s="135">
        <v>1868</v>
      </c>
      <c r="I60" s="135">
        <v>1534</v>
      </c>
      <c r="W60" s="147"/>
    </row>
    <row r="61" spans="1:23" s="136" customFormat="1" ht="12" customHeight="1" x14ac:dyDescent="0.2">
      <c r="A61" s="280" t="s">
        <v>54</v>
      </c>
      <c r="B61" s="280"/>
      <c r="C61" s="135">
        <v>2927</v>
      </c>
      <c r="D61" s="135">
        <v>2319</v>
      </c>
      <c r="E61" s="135">
        <v>1093</v>
      </c>
      <c r="F61" s="135">
        <v>1226</v>
      </c>
      <c r="G61" s="135">
        <v>608</v>
      </c>
      <c r="H61" s="135">
        <v>319</v>
      </c>
      <c r="I61" s="135">
        <v>289</v>
      </c>
      <c r="W61" s="147"/>
    </row>
    <row r="62" spans="1:23" s="136" customFormat="1" ht="12" customHeight="1" x14ac:dyDescent="0.2">
      <c r="A62" s="280" t="s">
        <v>56</v>
      </c>
      <c r="B62" s="280"/>
      <c r="C62" s="135">
        <v>14914</v>
      </c>
      <c r="D62" s="135">
        <v>11586</v>
      </c>
      <c r="E62" s="135">
        <v>5512</v>
      </c>
      <c r="F62" s="135">
        <v>6074</v>
      </c>
      <c r="G62" s="135">
        <v>3328</v>
      </c>
      <c r="H62" s="135">
        <v>1711</v>
      </c>
      <c r="I62" s="135">
        <v>1617</v>
      </c>
      <c r="W62" s="147"/>
    </row>
    <row r="63" spans="1:23" s="136" customFormat="1" ht="12" customHeight="1" x14ac:dyDescent="0.2">
      <c r="A63" s="280" t="s">
        <v>58</v>
      </c>
      <c r="B63" s="280"/>
      <c r="C63" s="135">
        <v>4572</v>
      </c>
      <c r="D63" s="135">
        <v>3460</v>
      </c>
      <c r="E63" s="135">
        <v>1597</v>
      </c>
      <c r="F63" s="135">
        <v>1863</v>
      </c>
      <c r="G63" s="135">
        <v>1112</v>
      </c>
      <c r="H63" s="135">
        <v>581</v>
      </c>
      <c r="I63" s="135">
        <v>531</v>
      </c>
      <c r="W63" s="147"/>
    </row>
    <row r="64" spans="1:23" s="136" customFormat="1" ht="12" customHeight="1" x14ac:dyDescent="0.2">
      <c r="A64" s="280" t="s">
        <v>59</v>
      </c>
      <c r="B64" s="280"/>
      <c r="C64" s="135">
        <v>2365</v>
      </c>
      <c r="D64" s="135">
        <v>1968</v>
      </c>
      <c r="E64" s="135">
        <v>931</v>
      </c>
      <c r="F64" s="135">
        <v>1037</v>
      </c>
      <c r="G64" s="135">
        <v>397</v>
      </c>
      <c r="H64" s="135">
        <v>227</v>
      </c>
      <c r="I64" s="135">
        <v>170</v>
      </c>
      <c r="W64" s="147"/>
    </row>
    <row r="65" spans="1:23" s="136" customFormat="1" ht="12" customHeight="1" x14ac:dyDescent="0.2">
      <c r="A65" s="280" t="s">
        <v>60</v>
      </c>
      <c r="B65" s="280"/>
      <c r="C65" s="135">
        <v>2617</v>
      </c>
      <c r="D65" s="135">
        <v>2144</v>
      </c>
      <c r="E65" s="135">
        <v>1030</v>
      </c>
      <c r="F65" s="135">
        <v>1114</v>
      </c>
      <c r="G65" s="135">
        <v>473</v>
      </c>
      <c r="H65" s="135">
        <v>270</v>
      </c>
      <c r="I65" s="135">
        <v>203</v>
      </c>
      <c r="W65" s="147"/>
    </row>
    <row r="66" spans="1:23" s="136" customFormat="1" ht="12" customHeight="1" x14ac:dyDescent="0.2">
      <c r="A66" s="280" t="s">
        <v>61</v>
      </c>
      <c r="B66" s="280"/>
      <c r="C66" s="135">
        <v>4616</v>
      </c>
      <c r="D66" s="135">
        <v>3519</v>
      </c>
      <c r="E66" s="135">
        <v>1699</v>
      </c>
      <c r="F66" s="135">
        <v>1820</v>
      </c>
      <c r="G66" s="135">
        <v>1097</v>
      </c>
      <c r="H66" s="135">
        <v>590</v>
      </c>
      <c r="I66" s="135">
        <v>507</v>
      </c>
      <c r="W66" s="147"/>
    </row>
    <row r="67" spans="1:23" s="136" customFormat="1" ht="12" customHeight="1" x14ac:dyDescent="0.2">
      <c r="A67" s="281" t="s">
        <v>62</v>
      </c>
      <c r="B67" s="281"/>
      <c r="C67" s="142">
        <v>3383</v>
      </c>
      <c r="D67" s="142">
        <v>2371</v>
      </c>
      <c r="E67" s="142">
        <v>1117</v>
      </c>
      <c r="F67" s="142">
        <v>1254</v>
      </c>
      <c r="G67" s="142">
        <v>1012</v>
      </c>
      <c r="H67" s="142">
        <v>540</v>
      </c>
      <c r="I67" s="142">
        <v>472</v>
      </c>
      <c r="W67" s="147"/>
    </row>
    <row r="68" spans="1:23" s="136" customFormat="1" ht="12" customHeight="1" x14ac:dyDescent="0.2">
      <c r="A68" s="139"/>
      <c r="B68" s="139"/>
      <c r="C68" s="139"/>
      <c r="D68" s="139"/>
      <c r="E68" s="139"/>
      <c r="F68" s="139"/>
      <c r="G68" s="139"/>
      <c r="H68" s="139"/>
      <c r="I68" s="139"/>
      <c r="W68" s="147"/>
    </row>
    <row r="69" spans="1:23" s="136" customFormat="1" ht="12" customHeight="1" x14ac:dyDescent="0.2">
      <c r="A69" s="282" t="s">
        <v>63</v>
      </c>
      <c r="B69" s="282"/>
      <c r="C69" s="133">
        <v>151692</v>
      </c>
      <c r="D69" s="133">
        <v>103572</v>
      </c>
      <c r="E69" s="133">
        <v>48482</v>
      </c>
      <c r="F69" s="133">
        <v>55090</v>
      </c>
      <c r="G69" s="133">
        <v>48120</v>
      </c>
      <c r="H69" s="133">
        <v>25261</v>
      </c>
      <c r="I69" s="133">
        <v>22859</v>
      </c>
      <c r="W69" s="147"/>
    </row>
    <row r="70" spans="1:23" s="136" customFormat="1" ht="12" customHeight="1" x14ac:dyDescent="0.2">
      <c r="A70" s="280" t="s">
        <v>64</v>
      </c>
      <c r="B70" s="280"/>
      <c r="C70" s="135">
        <v>4480</v>
      </c>
      <c r="D70" s="135">
        <v>2975</v>
      </c>
      <c r="E70" s="135">
        <v>1349</v>
      </c>
      <c r="F70" s="135">
        <v>1626</v>
      </c>
      <c r="G70" s="135">
        <v>1505</v>
      </c>
      <c r="H70" s="135">
        <v>786</v>
      </c>
      <c r="I70" s="135">
        <v>719</v>
      </c>
      <c r="W70" s="147"/>
    </row>
    <row r="71" spans="1:23" s="136" customFormat="1" ht="12" customHeight="1" x14ac:dyDescent="0.2">
      <c r="A71" s="280" t="s">
        <v>65</v>
      </c>
      <c r="B71" s="280"/>
      <c r="C71" s="135">
        <v>1405</v>
      </c>
      <c r="D71" s="135">
        <v>1281</v>
      </c>
      <c r="E71" s="135">
        <v>614</v>
      </c>
      <c r="F71" s="135">
        <v>667</v>
      </c>
      <c r="G71" s="135">
        <v>124</v>
      </c>
      <c r="H71" s="135">
        <v>67</v>
      </c>
      <c r="I71" s="135">
        <v>57</v>
      </c>
      <c r="W71" s="147"/>
    </row>
    <row r="72" spans="1:23" s="136" customFormat="1" ht="12" customHeight="1" x14ac:dyDescent="0.2">
      <c r="A72" s="280" t="s">
        <v>66</v>
      </c>
      <c r="B72" s="280"/>
      <c r="C72" s="135">
        <v>375</v>
      </c>
      <c r="D72" s="135">
        <v>325</v>
      </c>
      <c r="E72" s="135">
        <v>156</v>
      </c>
      <c r="F72" s="135">
        <v>169</v>
      </c>
      <c r="G72" s="135">
        <v>50</v>
      </c>
      <c r="H72" s="135">
        <v>30</v>
      </c>
      <c r="I72" s="135">
        <v>20</v>
      </c>
      <c r="W72" s="147"/>
    </row>
    <row r="73" spans="1:23" s="136" customFormat="1" ht="12" customHeight="1" x14ac:dyDescent="0.2">
      <c r="A73" s="280" t="s">
        <v>67</v>
      </c>
      <c r="B73" s="280"/>
      <c r="C73" s="135">
        <v>1011</v>
      </c>
      <c r="D73" s="135">
        <v>876</v>
      </c>
      <c r="E73" s="135">
        <v>420</v>
      </c>
      <c r="F73" s="135">
        <v>456</v>
      </c>
      <c r="G73" s="135">
        <v>135</v>
      </c>
      <c r="H73" s="135">
        <v>90</v>
      </c>
      <c r="I73" s="135">
        <v>45</v>
      </c>
      <c r="W73" s="147"/>
    </row>
    <row r="74" spans="1:23" s="136" customFormat="1" ht="12" customHeight="1" x14ac:dyDescent="0.2">
      <c r="A74" s="280" t="s">
        <v>68</v>
      </c>
      <c r="B74" s="280"/>
      <c r="C74" s="135">
        <v>303</v>
      </c>
      <c r="D74" s="135">
        <v>267</v>
      </c>
      <c r="E74" s="135">
        <v>126</v>
      </c>
      <c r="F74" s="135">
        <v>141</v>
      </c>
      <c r="G74" s="135">
        <v>36</v>
      </c>
      <c r="H74" s="135">
        <v>23</v>
      </c>
      <c r="I74" s="135">
        <v>13</v>
      </c>
      <c r="W74" s="147"/>
    </row>
    <row r="75" spans="1:23" s="136" customFormat="1" ht="12" customHeight="1" x14ac:dyDescent="0.2">
      <c r="A75" s="280" t="s">
        <v>69</v>
      </c>
      <c r="B75" s="280"/>
      <c r="C75" s="135">
        <v>1542</v>
      </c>
      <c r="D75" s="135">
        <v>1276</v>
      </c>
      <c r="E75" s="135">
        <v>601</v>
      </c>
      <c r="F75" s="135">
        <v>675</v>
      </c>
      <c r="G75" s="135">
        <v>266</v>
      </c>
      <c r="H75" s="135">
        <v>151</v>
      </c>
      <c r="I75" s="135">
        <v>115</v>
      </c>
      <c r="W75" s="147"/>
    </row>
    <row r="76" spans="1:23" s="136" customFormat="1" ht="12" customHeight="1" x14ac:dyDescent="0.2">
      <c r="A76" s="280" t="s">
        <v>70</v>
      </c>
      <c r="B76" s="280"/>
      <c r="C76" s="135">
        <v>634</v>
      </c>
      <c r="D76" s="135">
        <v>552</v>
      </c>
      <c r="E76" s="135">
        <v>276</v>
      </c>
      <c r="F76" s="135">
        <v>276</v>
      </c>
      <c r="G76" s="135">
        <v>82</v>
      </c>
      <c r="H76" s="135">
        <v>43</v>
      </c>
      <c r="I76" s="135">
        <v>39</v>
      </c>
      <c r="W76" s="147"/>
    </row>
    <row r="77" spans="1:23" s="136" customFormat="1" ht="12" customHeight="1" x14ac:dyDescent="0.2">
      <c r="A77" s="280" t="s">
        <v>71</v>
      </c>
      <c r="B77" s="280"/>
      <c r="C77" s="135">
        <v>2647</v>
      </c>
      <c r="D77" s="135">
        <v>2077</v>
      </c>
      <c r="E77" s="135">
        <v>946</v>
      </c>
      <c r="F77" s="135">
        <v>1131</v>
      </c>
      <c r="G77" s="135">
        <v>570</v>
      </c>
      <c r="H77" s="135">
        <v>322</v>
      </c>
      <c r="I77" s="135">
        <v>248</v>
      </c>
      <c r="W77" s="147"/>
    </row>
    <row r="78" spans="1:23" s="136" customFormat="1" ht="12" customHeight="1" x14ac:dyDescent="0.2">
      <c r="A78" s="280" t="s">
        <v>73</v>
      </c>
      <c r="B78" s="280"/>
      <c r="C78" s="135">
        <v>926</v>
      </c>
      <c r="D78" s="135">
        <v>532</v>
      </c>
      <c r="E78" s="135">
        <v>255</v>
      </c>
      <c r="F78" s="135">
        <v>277</v>
      </c>
      <c r="G78" s="135">
        <v>394</v>
      </c>
      <c r="H78" s="135">
        <v>213</v>
      </c>
      <c r="I78" s="135">
        <v>181</v>
      </c>
      <c r="W78" s="147"/>
    </row>
    <row r="79" spans="1:23" s="136" customFormat="1" ht="12" customHeight="1" x14ac:dyDescent="0.2">
      <c r="A79" s="280" t="s">
        <v>75</v>
      </c>
      <c r="B79" s="280"/>
      <c r="C79" s="135">
        <v>485</v>
      </c>
      <c r="D79" s="135">
        <v>373</v>
      </c>
      <c r="E79" s="135">
        <v>180</v>
      </c>
      <c r="F79" s="135">
        <v>193</v>
      </c>
      <c r="G79" s="135">
        <v>112</v>
      </c>
      <c r="H79" s="135">
        <v>69</v>
      </c>
      <c r="I79" s="135">
        <v>43</v>
      </c>
      <c r="W79" s="147"/>
    </row>
    <row r="80" spans="1:23" s="136" customFormat="1" ht="12" customHeight="1" x14ac:dyDescent="0.2">
      <c r="A80" s="280" t="s">
        <v>76</v>
      </c>
      <c r="B80" s="280"/>
      <c r="C80" s="135">
        <v>796</v>
      </c>
      <c r="D80" s="135">
        <v>651</v>
      </c>
      <c r="E80" s="135">
        <v>310</v>
      </c>
      <c r="F80" s="135">
        <v>341</v>
      </c>
      <c r="G80" s="135">
        <v>145</v>
      </c>
      <c r="H80" s="135">
        <v>80</v>
      </c>
      <c r="I80" s="135">
        <v>65</v>
      </c>
      <c r="W80" s="147"/>
    </row>
    <row r="81" spans="1:23" s="136" customFormat="1" ht="12" customHeight="1" x14ac:dyDescent="0.2">
      <c r="A81" s="280" t="s">
        <v>77</v>
      </c>
      <c r="B81" s="280"/>
      <c r="C81" s="135">
        <v>1507</v>
      </c>
      <c r="D81" s="135">
        <v>1070</v>
      </c>
      <c r="E81" s="135">
        <v>524</v>
      </c>
      <c r="F81" s="135">
        <v>546</v>
      </c>
      <c r="G81" s="135">
        <v>437</v>
      </c>
      <c r="H81" s="135">
        <v>230</v>
      </c>
      <c r="I81" s="135">
        <v>207</v>
      </c>
      <c r="W81" s="147"/>
    </row>
    <row r="82" spans="1:23" s="136" customFormat="1" ht="12" customHeight="1" x14ac:dyDescent="0.2">
      <c r="A82" s="280" t="s">
        <v>80</v>
      </c>
      <c r="B82" s="280"/>
      <c r="C82" s="135">
        <v>2116</v>
      </c>
      <c r="D82" s="135">
        <v>1620</v>
      </c>
      <c r="E82" s="135">
        <v>774</v>
      </c>
      <c r="F82" s="135">
        <v>846</v>
      </c>
      <c r="G82" s="135">
        <v>496</v>
      </c>
      <c r="H82" s="135">
        <v>255</v>
      </c>
      <c r="I82" s="135">
        <v>241</v>
      </c>
      <c r="W82" s="147"/>
    </row>
    <row r="83" spans="1:23" s="136" customFormat="1" ht="12" customHeight="1" x14ac:dyDescent="0.2">
      <c r="A83" s="280" t="s">
        <v>81</v>
      </c>
      <c r="B83" s="280"/>
      <c r="C83" s="135">
        <v>6660</v>
      </c>
      <c r="D83" s="135">
        <v>5954</v>
      </c>
      <c r="E83" s="135">
        <v>2911</v>
      </c>
      <c r="F83" s="135">
        <v>3043</v>
      </c>
      <c r="G83" s="135">
        <v>706</v>
      </c>
      <c r="H83" s="135">
        <v>368</v>
      </c>
      <c r="I83" s="135">
        <v>338</v>
      </c>
      <c r="W83" s="147"/>
    </row>
    <row r="84" spans="1:23" s="136" customFormat="1" ht="12" customHeight="1" x14ac:dyDescent="0.2">
      <c r="A84" s="280" t="s">
        <v>84</v>
      </c>
      <c r="B84" s="280"/>
      <c r="C84" s="135">
        <v>4330</v>
      </c>
      <c r="D84" s="135">
        <v>3044</v>
      </c>
      <c r="E84" s="135">
        <v>1363</v>
      </c>
      <c r="F84" s="135">
        <v>1681</v>
      </c>
      <c r="G84" s="135">
        <v>1286</v>
      </c>
      <c r="H84" s="135">
        <v>683</v>
      </c>
      <c r="I84" s="135">
        <v>603</v>
      </c>
      <c r="W84" s="147"/>
    </row>
    <row r="85" spans="1:23" s="136" customFormat="1" ht="12" customHeight="1" x14ac:dyDescent="0.2">
      <c r="A85" s="280" t="s">
        <v>87</v>
      </c>
      <c r="B85" s="280"/>
      <c r="C85" s="135">
        <v>4911</v>
      </c>
      <c r="D85" s="135">
        <v>3152</v>
      </c>
      <c r="E85" s="135">
        <v>1506</v>
      </c>
      <c r="F85" s="135">
        <v>1646</v>
      </c>
      <c r="G85" s="135">
        <v>1759</v>
      </c>
      <c r="H85" s="135">
        <v>922</v>
      </c>
      <c r="I85" s="135">
        <v>837</v>
      </c>
      <c r="W85" s="147"/>
    </row>
    <row r="86" spans="1:23" s="136" customFormat="1" ht="12" customHeight="1" x14ac:dyDescent="0.2">
      <c r="A86" s="280" t="s">
        <v>88</v>
      </c>
      <c r="B86" s="280"/>
      <c r="C86" s="135">
        <v>2032</v>
      </c>
      <c r="D86" s="135">
        <v>1789</v>
      </c>
      <c r="E86" s="135">
        <v>837</v>
      </c>
      <c r="F86" s="135">
        <v>952</v>
      </c>
      <c r="G86" s="135">
        <v>243</v>
      </c>
      <c r="H86" s="135">
        <v>118</v>
      </c>
      <c r="I86" s="135">
        <v>125</v>
      </c>
      <c r="W86" s="147"/>
    </row>
    <row r="87" spans="1:23" s="136" customFormat="1" ht="12" customHeight="1" x14ac:dyDescent="0.2">
      <c r="A87" s="280" t="s">
        <v>89</v>
      </c>
      <c r="B87" s="280"/>
      <c r="C87" s="135">
        <v>854</v>
      </c>
      <c r="D87" s="135">
        <v>704</v>
      </c>
      <c r="E87" s="135">
        <v>344</v>
      </c>
      <c r="F87" s="135">
        <v>360</v>
      </c>
      <c r="G87" s="135">
        <v>150</v>
      </c>
      <c r="H87" s="135">
        <v>77</v>
      </c>
      <c r="I87" s="135">
        <v>73</v>
      </c>
      <c r="W87" s="147"/>
    </row>
    <row r="88" spans="1:23" s="136" customFormat="1" ht="12" customHeight="1" x14ac:dyDescent="0.2">
      <c r="A88" s="280" t="s">
        <v>90</v>
      </c>
      <c r="B88" s="280"/>
      <c r="C88" s="135">
        <v>1387</v>
      </c>
      <c r="D88" s="135">
        <v>1149</v>
      </c>
      <c r="E88" s="135">
        <v>573</v>
      </c>
      <c r="F88" s="135">
        <v>576</v>
      </c>
      <c r="G88" s="135">
        <v>238</v>
      </c>
      <c r="H88" s="135">
        <v>128</v>
      </c>
      <c r="I88" s="135">
        <v>110</v>
      </c>
      <c r="W88" s="147"/>
    </row>
    <row r="89" spans="1:23" s="136" customFormat="1" ht="12" customHeight="1" x14ac:dyDescent="0.2">
      <c r="A89" s="280" t="s">
        <v>91</v>
      </c>
      <c r="B89" s="280"/>
      <c r="C89" s="135">
        <v>544</v>
      </c>
      <c r="D89" s="135">
        <v>459</v>
      </c>
      <c r="E89" s="135">
        <v>225</v>
      </c>
      <c r="F89" s="135">
        <v>234</v>
      </c>
      <c r="G89" s="135">
        <v>85</v>
      </c>
      <c r="H89" s="135">
        <v>49</v>
      </c>
      <c r="I89" s="135">
        <v>36</v>
      </c>
      <c r="W89" s="147"/>
    </row>
    <row r="90" spans="1:23" s="136" customFormat="1" ht="12" customHeight="1" x14ac:dyDescent="0.2">
      <c r="A90" s="280" t="s">
        <v>92</v>
      </c>
      <c r="B90" s="280"/>
      <c r="C90" s="135">
        <v>515</v>
      </c>
      <c r="D90" s="135">
        <v>350</v>
      </c>
      <c r="E90" s="135">
        <v>170</v>
      </c>
      <c r="F90" s="135">
        <v>180</v>
      </c>
      <c r="G90" s="135">
        <v>165</v>
      </c>
      <c r="H90" s="135">
        <v>89</v>
      </c>
      <c r="I90" s="135">
        <v>76</v>
      </c>
      <c r="W90" s="147"/>
    </row>
    <row r="91" spans="1:23" s="136" customFormat="1" ht="12" customHeight="1" x14ac:dyDescent="0.2">
      <c r="A91" s="280" t="s">
        <v>93</v>
      </c>
      <c r="B91" s="280"/>
      <c r="C91" s="135">
        <v>1321</v>
      </c>
      <c r="D91" s="135">
        <v>1064</v>
      </c>
      <c r="E91" s="135">
        <v>500</v>
      </c>
      <c r="F91" s="135">
        <v>564</v>
      </c>
      <c r="G91" s="135">
        <v>257</v>
      </c>
      <c r="H91" s="135">
        <v>146</v>
      </c>
      <c r="I91" s="135">
        <v>111</v>
      </c>
      <c r="W91" s="147"/>
    </row>
    <row r="92" spans="1:23" s="136" customFormat="1" ht="12" customHeight="1" x14ac:dyDescent="0.2">
      <c r="A92" s="280" t="s">
        <v>94</v>
      </c>
      <c r="B92" s="280"/>
      <c r="C92" s="135">
        <v>1780</v>
      </c>
      <c r="D92" s="135">
        <v>1099</v>
      </c>
      <c r="E92" s="135">
        <v>516</v>
      </c>
      <c r="F92" s="135">
        <v>583</v>
      </c>
      <c r="G92" s="135">
        <v>681</v>
      </c>
      <c r="H92" s="135">
        <v>359</v>
      </c>
      <c r="I92" s="135">
        <v>322</v>
      </c>
      <c r="W92" s="147"/>
    </row>
    <row r="93" spans="1:23" s="136" customFormat="1" ht="12" customHeight="1" x14ac:dyDescent="0.2">
      <c r="A93" s="280" t="s">
        <v>95</v>
      </c>
      <c r="B93" s="280"/>
      <c r="C93" s="135">
        <v>63494</v>
      </c>
      <c r="D93" s="135">
        <v>39067</v>
      </c>
      <c r="E93" s="135">
        <v>18057</v>
      </c>
      <c r="F93" s="135">
        <v>21010</v>
      </c>
      <c r="G93" s="135">
        <v>24427</v>
      </c>
      <c r="H93" s="135">
        <v>12606</v>
      </c>
      <c r="I93" s="135">
        <v>11821</v>
      </c>
      <c r="W93" s="147"/>
    </row>
    <row r="94" spans="1:23" s="136" customFormat="1" ht="12" customHeight="1" x14ac:dyDescent="0.2">
      <c r="A94" s="280" t="s">
        <v>96</v>
      </c>
      <c r="B94" s="280"/>
      <c r="C94" s="135">
        <v>1607</v>
      </c>
      <c r="D94" s="135">
        <v>1223</v>
      </c>
      <c r="E94" s="135">
        <v>560</v>
      </c>
      <c r="F94" s="135">
        <v>663</v>
      </c>
      <c r="G94" s="135">
        <v>384</v>
      </c>
      <c r="H94" s="135">
        <v>202</v>
      </c>
      <c r="I94" s="135">
        <v>182</v>
      </c>
      <c r="W94" s="147"/>
    </row>
    <row r="95" spans="1:23" s="136" customFormat="1" ht="12" customHeight="1" x14ac:dyDescent="0.2">
      <c r="A95" s="280" t="s">
        <v>97</v>
      </c>
      <c r="B95" s="280"/>
      <c r="C95" s="135">
        <v>1338</v>
      </c>
      <c r="D95" s="135">
        <v>1087</v>
      </c>
      <c r="E95" s="135">
        <v>530</v>
      </c>
      <c r="F95" s="135">
        <v>557</v>
      </c>
      <c r="G95" s="135">
        <v>251</v>
      </c>
      <c r="H95" s="135">
        <v>152</v>
      </c>
      <c r="I95" s="135">
        <v>99</v>
      </c>
      <c r="W95" s="147"/>
    </row>
    <row r="96" spans="1:23" s="136" customFormat="1" ht="12" customHeight="1" x14ac:dyDescent="0.2">
      <c r="A96" s="280" t="s">
        <v>98</v>
      </c>
      <c r="B96" s="280"/>
      <c r="C96" s="135">
        <v>683</v>
      </c>
      <c r="D96" s="135">
        <v>442</v>
      </c>
      <c r="E96" s="135">
        <v>227</v>
      </c>
      <c r="F96" s="135">
        <v>215</v>
      </c>
      <c r="G96" s="135">
        <v>241</v>
      </c>
      <c r="H96" s="135">
        <v>120</v>
      </c>
      <c r="I96" s="135">
        <v>121</v>
      </c>
      <c r="W96" s="147"/>
    </row>
    <row r="97" spans="1:23" s="136" customFormat="1" ht="12" customHeight="1" x14ac:dyDescent="0.2">
      <c r="A97" s="280" t="s">
        <v>99</v>
      </c>
      <c r="B97" s="280"/>
      <c r="C97" s="135">
        <v>6268</v>
      </c>
      <c r="D97" s="135">
        <v>3561</v>
      </c>
      <c r="E97" s="135">
        <v>1586</v>
      </c>
      <c r="F97" s="135">
        <v>1975</v>
      </c>
      <c r="G97" s="135">
        <v>2707</v>
      </c>
      <c r="H97" s="135">
        <v>1350</v>
      </c>
      <c r="I97" s="135">
        <v>1357</v>
      </c>
      <c r="W97" s="147"/>
    </row>
    <row r="98" spans="1:23" s="136" customFormat="1" ht="12" customHeight="1" x14ac:dyDescent="0.2">
      <c r="A98" s="280" t="s">
        <v>100</v>
      </c>
      <c r="B98" s="280"/>
      <c r="C98" s="135">
        <v>1445</v>
      </c>
      <c r="D98" s="135">
        <v>1021</v>
      </c>
      <c r="E98" s="135">
        <v>495</v>
      </c>
      <c r="F98" s="135">
        <v>526</v>
      </c>
      <c r="G98" s="135">
        <v>424</v>
      </c>
      <c r="H98" s="135">
        <v>240</v>
      </c>
      <c r="I98" s="135">
        <v>184</v>
      </c>
      <c r="W98" s="147"/>
    </row>
    <row r="99" spans="1:23" s="136" customFormat="1" ht="12" customHeight="1" x14ac:dyDescent="0.2">
      <c r="A99" s="280" t="s">
        <v>101</v>
      </c>
      <c r="B99" s="280"/>
      <c r="C99" s="135">
        <v>1816</v>
      </c>
      <c r="D99" s="135">
        <v>1101</v>
      </c>
      <c r="E99" s="135">
        <v>517</v>
      </c>
      <c r="F99" s="135">
        <v>584</v>
      </c>
      <c r="G99" s="135">
        <v>715</v>
      </c>
      <c r="H99" s="135">
        <v>387</v>
      </c>
      <c r="I99" s="135">
        <v>328</v>
      </c>
      <c r="W99" s="147"/>
    </row>
    <row r="100" spans="1:23" s="136" customFormat="1" ht="12" customHeight="1" x14ac:dyDescent="0.2">
      <c r="A100" s="280" t="s">
        <v>102</v>
      </c>
      <c r="B100" s="280"/>
      <c r="C100" s="135">
        <v>1356</v>
      </c>
      <c r="D100" s="135">
        <v>1146</v>
      </c>
      <c r="E100" s="135">
        <v>566</v>
      </c>
      <c r="F100" s="135">
        <v>580</v>
      </c>
      <c r="G100" s="135">
        <v>210</v>
      </c>
      <c r="H100" s="135">
        <v>113</v>
      </c>
      <c r="I100" s="135">
        <v>97</v>
      </c>
      <c r="W100" s="147"/>
    </row>
    <row r="101" spans="1:23" s="136" customFormat="1" ht="12" customHeight="1" x14ac:dyDescent="0.2">
      <c r="A101" s="280" t="s">
        <v>103</v>
      </c>
      <c r="B101" s="280"/>
      <c r="C101" s="135">
        <v>311</v>
      </c>
      <c r="D101" s="135">
        <v>259</v>
      </c>
      <c r="E101" s="135">
        <v>121</v>
      </c>
      <c r="F101" s="135">
        <v>138</v>
      </c>
      <c r="G101" s="135">
        <v>52</v>
      </c>
      <c r="H101" s="135">
        <v>30</v>
      </c>
      <c r="I101" s="135">
        <v>22</v>
      </c>
      <c r="W101" s="147"/>
    </row>
    <row r="102" spans="1:23" s="136" customFormat="1" ht="12" customHeight="1" x14ac:dyDescent="0.2">
      <c r="A102" s="280" t="s">
        <v>338</v>
      </c>
      <c r="B102" s="280"/>
      <c r="C102" s="135">
        <v>4502</v>
      </c>
      <c r="D102" s="135">
        <v>3619</v>
      </c>
      <c r="E102" s="135">
        <v>1790</v>
      </c>
      <c r="F102" s="135">
        <v>1829</v>
      </c>
      <c r="G102" s="135">
        <v>883</v>
      </c>
      <c r="H102" s="135">
        <v>520</v>
      </c>
      <c r="I102" s="135">
        <v>363</v>
      </c>
      <c r="W102" s="147"/>
    </row>
    <row r="103" spans="1:23" s="136" customFormat="1" ht="12" customHeight="1" x14ac:dyDescent="0.2">
      <c r="A103" s="280" t="s">
        <v>104</v>
      </c>
      <c r="B103" s="280"/>
      <c r="C103" s="135">
        <v>891</v>
      </c>
      <c r="D103" s="135">
        <v>684</v>
      </c>
      <c r="E103" s="135">
        <v>326</v>
      </c>
      <c r="F103" s="135">
        <v>358</v>
      </c>
      <c r="G103" s="135">
        <v>207</v>
      </c>
      <c r="H103" s="135">
        <v>110</v>
      </c>
      <c r="I103" s="135">
        <v>97</v>
      </c>
      <c r="W103" s="147"/>
    </row>
    <row r="104" spans="1:23" s="136" customFormat="1" ht="12" customHeight="1" x14ac:dyDescent="0.2">
      <c r="A104" s="280" t="s">
        <v>105</v>
      </c>
      <c r="B104" s="280"/>
      <c r="C104" s="135">
        <v>725</v>
      </c>
      <c r="D104" s="135">
        <v>438</v>
      </c>
      <c r="E104" s="135">
        <v>203</v>
      </c>
      <c r="F104" s="135">
        <v>235</v>
      </c>
      <c r="G104" s="135">
        <v>287</v>
      </c>
      <c r="H104" s="135">
        <v>164</v>
      </c>
      <c r="I104" s="135">
        <v>123</v>
      </c>
      <c r="W104" s="147"/>
    </row>
    <row r="105" spans="1:23" s="136" customFormat="1" ht="12" customHeight="1" x14ac:dyDescent="0.2">
      <c r="A105" s="280" t="s">
        <v>106</v>
      </c>
      <c r="B105" s="280"/>
      <c r="C105" s="135">
        <v>812</v>
      </c>
      <c r="D105" s="135">
        <v>636</v>
      </c>
      <c r="E105" s="135">
        <v>289</v>
      </c>
      <c r="F105" s="135">
        <v>347</v>
      </c>
      <c r="G105" s="135">
        <v>176</v>
      </c>
      <c r="H105" s="135">
        <v>88</v>
      </c>
      <c r="I105" s="135">
        <v>88</v>
      </c>
      <c r="W105" s="147"/>
    </row>
    <row r="106" spans="1:23" s="136" customFormat="1" ht="12" customHeight="1" x14ac:dyDescent="0.2">
      <c r="A106" s="280" t="s">
        <v>107</v>
      </c>
      <c r="B106" s="280"/>
      <c r="C106" s="135">
        <v>317</v>
      </c>
      <c r="D106" s="135">
        <v>279</v>
      </c>
      <c r="E106" s="135">
        <v>133</v>
      </c>
      <c r="F106" s="135">
        <v>146</v>
      </c>
      <c r="G106" s="135">
        <v>38</v>
      </c>
      <c r="H106" s="135">
        <v>18</v>
      </c>
      <c r="I106" s="135">
        <v>20</v>
      </c>
      <c r="W106" s="147"/>
    </row>
    <row r="107" spans="1:23" s="136" customFormat="1" ht="12" customHeight="1" x14ac:dyDescent="0.2">
      <c r="A107" s="280" t="s">
        <v>108</v>
      </c>
      <c r="B107" s="280"/>
      <c r="C107" s="135">
        <v>829</v>
      </c>
      <c r="D107" s="135">
        <v>717</v>
      </c>
      <c r="E107" s="135">
        <v>333</v>
      </c>
      <c r="F107" s="135">
        <v>384</v>
      </c>
      <c r="G107" s="135">
        <v>112</v>
      </c>
      <c r="H107" s="135">
        <v>62</v>
      </c>
      <c r="I107" s="135">
        <v>50</v>
      </c>
      <c r="W107" s="147"/>
    </row>
    <row r="108" spans="1:23" s="136" customFormat="1" ht="12" customHeight="1" x14ac:dyDescent="0.2">
      <c r="A108" s="280" t="s">
        <v>109</v>
      </c>
      <c r="B108" s="280"/>
      <c r="C108" s="135">
        <v>1471</v>
      </c>
      <c r="D108" s="135">
        <v>1202</v>
      </c>
      <c r="E108" s="135">
        <v>569</v>
      </c>
      <c r="F108" s="135">
        <v>633</v>
      </c>
      <c r="G108" s="135">
        <v>269</v>
      </c>
      <c r="H108" s="135">
        <v>131</v>
      </c>
      <c r="I108" s="135">
        <v>138</v>
      </c>
      <c r="W108" s="147"/>
    </row>
    <row r="109" spans="1:23" s="136" customFormat="1" ht="12" customHeight="1" x14ac:dyDescent="0.2">
      <c r="A109" s="280" t="s">
        <v>110</v>
      </c>
      <c r="B109" s="280"/>
      <c r="C109" s="135">
        <v>4144</v>
      </c>
      <c r="D109" s="135">
        <v>1767</v>
      </c>
      <c r="E109" s="135">
        <v>797</v>
      </c>
      <c r="F109" s="135">
        <v>970</v>
      </c>
      <c r="G109" s="135">
        <v>2377</v>
      </c>
      <c r="H109" s="135">
        <v>1307</v>
      </c>
      <c r="I109" s="135">
        <v>1070</v>
      </c>
      <c r="W109" s="147"/>
    </row>
    <row r="110" spans="1:23" s="136" customFormat="1" ht="12" customHeight="1" x14ac:dyDescent="0.2">
      <c r="A110" s="280" t="s">
        <v>111</v>
      </c>
      <c r="B110" s="280"/>
      <c r="C110" s="135">
        <v>1889</v>
      </c>
      <c r="D110" s="135">
        <v>1612</v>
      </c>
      <c r="E110" s="135">
        <v>770</v>
      </c>
      <c r="F110" s="135">
        <v>842</v>
      </c>
      <c r="G110" s="135">
        <v>277</v>
      </c>
      <c r="H110" s="135">
        <v>154</v>
      </c>
      <c r="I110" s="135">
        <v>123</v>
      </c>
      <c r="W110" s="147"/>
    </row>
    <row r="111" spans="1:23" s="136" customFormat="1" ht="12" customHeight="1" x14ac:dyDescent="0.2">
      <c r="A111" s="280" t="s">
        <v>112</v>
      </c>
      <c r="B111" s="280"/>
      <c r="C111" s="135">
        <v>795</v>
      </c>
      <c r="D111" s="135">
        <v>539</v>
      </c>
      <c r="E111" s="135">
        <v>243</v>
      </c>
      <c r="F111" s="135">
        <v>296</v>
      </c>
      <c r="G111" s="135">
        <v>256</v>
      </c>
      <c r="H111" s="135">
        <v>138</v>
      </c>
      <c r="I111" s="135">
        <v>118</v>
      </c>
      <c r="W111" s="147"/>
    </row>
    <row r="112" spans="1:23" s="136" customFormat="1" ht="12" customHeight="1" x14ac:dyDescent="0.2">
      <c r="A112" s="280" t="s">
        <v>113</v>
      </c>
      <c r="B112" s="280"/>
      <c r="C112" s="135">
        <v>1580</v>
      </c>
      <c r="D112" s="135">
        <v>1201</v>
      </c>
      <c r="E112" s="135">
        <v>563</v>
      </c>
      <c r="F112" s="135">
        <v>638</v>
      </c>
      <c r="G112" s="135">
        <v>379</v>
      </c>
      <c r="H112" s="135">
        <v>217</v>
      </c>
      <c r="I112" s="135">
        <v>162</v>
      </c>
      <c r="W112" s="147"/>
    </row>
    <row r="113" spans="1:23" s="136" customFormat="1" ht="12" customHeight="1" x14ac:dyDescent="0.2">
      <c r="A113" s="280" t="s">
        <v>114</v>
      </c>
      <c r="B113" s="280"/>
      <c r="C113" s="135">
        <v>1364</v>
      </c>
      <c r="D113" s="135">
        <v>1085</v>
      </c>
      <c r="E113" s="135">
        <v>519</v>
      </c>
      <c r="F113" s="135">
        <v>566</v>
      </c>
      <c r="G113" s="135">
        <v>279</v>
      </c>
      <c r="H113" s="135">
        <v>151</v>
      </c>
      <c r="I113" s="135">
        <v>128</v>
      </c>
      <c r="W113" s="147"/>
    </row>
    <row r="114" spans="1:23" s="136" customFormat="1" ht="12" customHeight="1" x14ac:dyDescent="0.2">
      <c r="A114" s="280" t="s">
        <v>116</v>
      </c>
      <c r="B114" s="280"/>
      <c r="C114" s="135">
        <v>838</v>
      </c>
      <c r="D114" s="135">
        <v>655</v>
      </c>
      <c r="E114" s="135">
        <v>310</v>
      </c>
      <c r="F114" s="135">
        <v>345</v>
      </c>
      <c r="G114" s="135">
        <v>183</v>
      </c>
      <c r="H114" s="135">
        <v>108</v>
      </c>
      <c r="I114" s="135">
        <v>75</v>
      </c>
      <c r="W114" s="147"/>
    </row>
    <row r="115" spans="1:23" s="136" customFormat="1" ht="12" customHeight="1" x14ac:dyDescent="0.2">
      <c r="A115" s="280" t="s">
        <v>117</v>
      </c>
      <c r="B115" s="280"/>
      <c r="C115" s="135">
        <v>2230</v>
      </c>
      <c r="D115" s="135">
        <v>1486</v>
      </c>
      <c r="E115" s="135">
        <v>673</v>
      </c>
      <c r="F115" s="135">
        <v>813</v>
      </c>
      <c r="G115" s="135">
        <v>744</v>
      </c>
      <c r="H115" s="135">
        <v>386</v>
      </c>
      <c r="I115" s="135">
        <v>358</v>
      </c>
      <c r="W115" s="147"/>
    </row>
    <row r="116" spans="1:23" s="136" customFormat="1" ht="12" customHeight="1" x14ac:dyDescent="0.2">
      <c r="A116" s="280" t="s">
        <v>118</v>
      </c>
      <c r="B116" s="280"/>
      <c r="C116" s="135">
        <v>682</v>
      </c>
      <c r="D116" s="135">
        <v>547</v>
      </c>
      <c r="E116" s="135">
        <v>251</v>
      </c>
      <c r="F116" s="135">
        <v>296</v>
      </c>
      <c r="G116" s="135">
        <v>135</v>
      </c>
      <c r="H116" s="135">
        <v>73</v>
      </c>
      <c r="I116" s="135">
        <v>62</v>
      </c>
      <c r="W116" s="147"/>
    </row>
    <row r="117" spans="1:23" s="136" customFormat="1" ht="12" customHeight="1" x14ac:dyDescent="0.2">
      <c r="A117" s="280" t="s">
        <v>121</v>
      </c>
      <c r="B117" s="280"/>
      <c r="C117" s="135">
        <v>1779</v>
      </c>
      <c r="D117" s="135">
        <v>1183</v>
      </c>
      <c r="E117" s="135">
        <v>526</v>
      </c>
      <c r="F117" s="135">
        <v>657</v>
      </c>
      <c r="G117" s="135">
        <v>596</v>
      </c>
      <c r="H117" s="135">
        <v>284</v>
      </c>
      <c r="I117" s="135">
        <v>312</v>
      </c>
      <c r="W117" s="147"/>
    </row>
    <row r="118" spans="1:23" s="136" customFormat="1" ht="12" customHeight="1" x14ac:dyDescent="0.2">
      <c r="A118" s="280" t="s">
        <v>122</v>
      </c>
      <c r="B118" s="280"/>
      <c r="C118" s="135">
        <v>3053</v>
      </c>
      <c r="D118" s="135">
        <v>2213</v>
      </c>
      <c r="E118" s="135">
        <v>1047</v>
      </c>
      <c r="F118" s="135">
        <v>1166</v>
      </c>
      <c r="G118" s="135">
        <v>840</v>
      </c>
      <c r="H118" s="135">
        <v>451</v>
      </c>
      <c r="I118" s="135">
        <v>389</v>
      </c>
      <c r="W118" s="147"/>
    </row>
    <row r="119" spans="1:23" s="136" customFormat="1" ht="12" customHeight="1" x14ac:dyDescent="0.2">
      <c r="A119" s="280" t="s">
        <v>124</v>
      </c>
      <c r="B119" s="280"/>
      <c r="C119" s="135">
        <v>583</v>
      </c>
      <c r="D119" s="135">
        <v>485</v>
      </c>
      <c r="E119" s="135">
        <v>233</v>
      </c>
      <c r="F119" s="135">
        <v>252</v>
      </c>
      <c r="G119" s="135">
        <v>98</v>
      </c>
      <c r="H119" s="135">
        <v>53</v>
      </c>
      <c r="I119" s="135">
        <v>45</v>
      </c>
      <c r="W119" s="147"/>
    </row>
    <row r="120" spans="1:23" s="136" customFormat="1" ht="12" customHeight="1" x14ac:dyDescent="0.2">
      <c r="A120" s="280" t="s">
        <v>125</v>
      </c>
      <c r="B120" s="280"/>
      <c r="C120" s="135">
        <v>1947</v>
      </c>
      <c r="D120" s="135">
        <v>1466</v>
      </c>
      <c r="E120" s="135">
        <v>666</v>
      </c>
      <c r="F120" s="135">
        <v>800</v>
      </c>
      <c r="G120" s="135">
        <v>481</v>
      </c>
      <c r="H120" s="135">
        <v>250</v>
      </c>
      <c r="I120" s="135">
        <v>231</v>
      </c>
      <c r="W120" s="147"/>
    </row>
    <row r="121" spans="1:23" s="136" customFormat="1" ht="12" customHeight="1" x14ac:dyDescent="0.2">
      <c r="A121" s="284" t="s">
        <v>126</v>
      </c>
      <c r="B121" s="284"/>
      <c r="C121" s="142">
        <v>382</v>
      </c>
      <c r="D121" s="142">
        <v>212</v>
      </c>
      <c r="E121" s="142">
        <v>106</v>
      </c>
      <c r="F121" s="142">
        <v>106</v>
      </c>
      <c r="G121" s="142">
        <v>170</v>
      </c>
      <c r="H121" s="142">
        <v>98</v>
      </c>
      <c r="I121" s="142">
        <v>72</v>
      </c>
      <c r="W121" s="147"/>
    </row>
    <row r="122" spans="1:23" s="136" customFormat="1" ht="12" customHeight="1" x14ac:dyDescent="0.2">
      <c r="A122" s="139"/>
      <c r="B122" s="139"/>
      <c r="C122" s="139"/>
      <c r="D122" s="139"/>
      <c r="E122" s="139"/>
      <c r="F122" s="139"/>
      <c r="G122" s="139"/>
      <c r="H122" s="139"/>
      <c r="I122" s="139"/>
      <c r="W122" s="147"/>
    </row>
    <row r="123" spans="1:23" s="136" customFormat="1" ht="12" customHeight="1" x14ac:dyDescent="0.2">
      <c r="A123" s="282" t="s">
        <v>127</v>
      </c>
      <c r="B123" s="282"/>
      <c r="C123" s="133">
        <v>64154</v>
      </c>
      <c r="D123" s="133">
        <v>48250</v>
      </c>
      <c r="E123" s="133">
        <v>22519</v>
      </c>
      <c r="F123" s="133">
        <v>25731</v>
      </c>
      <c r="G123" s="133">
        <v>15904</v>
      </c>
      <c r="H123" s="133">
        <v>8298</v>
      </c>
      <c r="I123" s="133">
        <v>7606</v>
      </c>
      <c r="W123" s="147"/>
    </row>
    <row r="124" spans="1:23" s="136" customFormat="1" ht="12" customHeight="1" x14ac:dyDescent="0.2">
      <c r="A124" s="280" t="s">
        <v>128</v>
      </c>
      <c r="B124" s="280"/>
      <c r="C124" s="135">
        <v>5534</v>
      </c>
      <c r="D124" s="135">
        <v>3979</v>
      </c>
      <c r="E124" s="135">
        <v>1795</v>
      </c>
      <c r="F124" s="135">
        <v>2184</v>
      </c>
      <c r="G124" s="135">
        <v>1555</v>
      </c>
      <c r="H124" s="135">
        <v>805</v>
      </c>
      <c r="I124" s="135">
        <v>750</v>
      </c>
      <c r="W124" s="147"/>
    </row>
    <row r="125" spans="1:23" s="136" customFormat="1" ht="12" customHeight="1" x14ac:dyDescent="0.2">
      <c r="A125" s="280" t="s">
        <v>129</v>
      </c>
      <c r="B125" s="280"/>
      <c r="C125" s="135">
        <v>190</v>
      </c>
      <c r="D125" s="135">
        <v>182</v>
      </c>
      <c r="E125" s="135">
        <v>85</v>
      </c>
      <c r="F125" s="135">
        <v>97</v>
      </c>
      <c r="G125" s="135">
        <v>8</v>
      </c>
      <c r="H125" s="135">
        <v>4</v>
      </c>
      <c r="I125" s="135">
        <v>4</v>
      </c>
      <c r="W125" s="147"/>
    </row>
    <row r="126" spans="1:23" s="136" customFormat="1" ht="12" customHeight="1" x14ac:dyDescent="0.2">
      <c r="A126" s="280" t="s">
        <v>130</v>
      </c>
      <c r="B126" s="280"/>
      <c r="C126" s="135">
        <v>488</v>
      </c>
      <c r="D126" s="135">
        <v>387</v>
      </c>
      <c r="E126" s="135">
        <v>196</v>
      </c>
      <c r="F126" s="135">
        <v>191</v>
      </c>
      <c r="G126" s="135">
        <v>101</v>
      </c>
      <c r="H126" s="135">
        <v>58</v>
      </c>
      <c r="I126" s="135">
        <v>43</v>
      </c>
      <c r="W126" s="147"/>
    </row>
    <row r="127" spans="1:23" s="136" customFormat="1" ht="12" customHeight="1" x14ac:dyDescent="0.2">
      <c r="A127" s="280" t="s">
        <v>131</v>
      </c>
      <c r="B127" s="280"/>
      <c r="C127" s="135">
        <v>1758</v>
      </c>
      <c r="D127" s="135">
        <v>1368</v>
      </c>
      <c r="E127" s="135">
        <v>667</v>
      </c>
      <c r="F127" s="135">
        <v>701</v>
      </c>
      <c r="G127" s="135">
        <v>390</v>
      </c>
      <c r="H127" s="135">
        <v>194</v>
      </c>
      <c r="I127" s="135">
        <v>196</v>
      </c>
      <c r="W127" s="147"/>
    </row>
    <row r="128" spans="1:23" s="136" customFormat="1" ht="12" customHeight="1" x14ac:dyDescent="0.2">
      <c r="A128" s="280" t="s">
        <v>134</v>
      </c>
      <c r="B128" s="280"/>
      <c r="C128" s="135">
        <v>1151</v>
      </c>
      <c r="D128" s="135">
        <v>1038</v>
      </c>
      <c r="E128" s="135">
        <v>517</v>
      </c>
      <c r="F128" s="135">
        <v>521</v>
      </c>
      <c r="G128" s="135">
        <v>113</v>
      </c>
      <c r="H128" s="135">
        <v>67</v>
      </c>
      <c r="I128" s="135">
        <v>46</v>
      </c>
      <c r="W128" s="147"/>
    </row>
    <row r="129" spans="1:23" s="136" customFormat="1" ht="12" customHeight="1" x14ac:dyDescent="0.2">
      <c r="A129" s="280" t="s">
        <v>136</v>
      </c>
      <c r="B129" s="280"/>
      <c r="C129" s="135">
        <v>12</v>
      </c>
      <c r="D129" s="135">
        <v>11</v>
      </c>
      <c r="E129" s="135">
        <v>6</v>
      </c>
      <c r="F129" s="135">
        <v>5</v>
      </c>
      <c r="G129" s="135">
        <v>1</v>
      </c>
      <c r="H129" s="135">
        <v>1</v>
      </c>
      <c r="I129" s="135"/>
      <c r="W129" s="147"/>
    </row>
    <row r="130" spans="1:23" s="136" customFormat="1" ht="12" customHeight="1" x14ac:dyDescent="0.2">
      <c r="A130" s="280" t="s">
        <v>137</v>
      </c>
      <c r="B130" s="280"/>
      <c r="C130" s="135">
        <v>2877</v>
      </c>
      <c r="D130" s="135">
        <v>2465</v>
      </c>
      <c r="E130" s="135">
        <v>1219</v>
      </c>
      <c r="F130" s="135">
        <v>1246</v>
      </c>
      <c r="G130" s="135">
        <v>412</v>
      </c>
      <c r="H130" s="135">
        <v>224</v>
      </c>
      <c r="I130" s="135">
        <v>188</v>
      </c>
      <c r="W130" s="147"/>
    </row>
    <row r="131" spans="1:23" s="136" customFormat="1" ht="12" customHeight="1" x14ac:dyDescent="0.2">
      <c r="A131" s="280" t="s">
        <v>138</v>
      </c>
      <c r="B131" s="280"/>
      <c r="C131" s="135">
        <v>107</v>
      </c>
      <c r="D131" s="135">
        <v>104</v>
      </c>
      <c r="E131" s="135">
        <v>48</v>
      </c>
      <c r="F131" s="135">
        <v>56</v>
      </c>
      <c r="G131" s="135">
        <v>3</v>
      </c>
      <c r="H131" s="135">
        <v>2</v>
      </c>
      <c r="I131" s="135">
        <v>1</v>
      </c>
      <c r="W131" s="147"/>
    </row>
    <row r="132" spans="1:23" s="136" customFormat="1" ht="12" customHeight="1" x14ac:dyDescent="0.2">
      <c r="A132" s="280" t="s">
        <v>339</v>
      </c>
      <c r="B132" s="280"/>
      <c r="C132" s="135">
        <v>5137</v>
      </c>
      <c r="D132" s="135">
        <v>4053</v>
      </c>
      <c r="E132" s="135">
        <v>1932</v>
      </c>
      <c r="F132" s="135">
        <v>2121</v>
      </c>
      <c r="G132" s="135">
        <v>1084</v>
      </c>
      <c r="H132" s="135">
        <v>602</v>
      </c>
      <c r="I132" s="135">
        <v>482</v>
      </c>
      <c r="W132" s="147"/>
    </row>
    <row r="133" spans="1:23" s="136" customFormat="1" ht="12" customHeight="1" x14ac:dyDescent="0.2">
      <c r="A133" s="280" t="s">
        <v>140</v>
      </c>
      <c r="B133" s="280"/>
      <c r="C133" s="135">
        <v>4673</v>
      </c>
      <c r="D133" s="135">
        <v>3766</v>
      </c>
      <c r="E133" s="135">
        <v>1794</v>
      </c>
      <c r="F133" s="135">
        <v>1972</v>
      </c>
      <c r="G133" s="135">
        <v>907</v>
      </c>
      <c r="H133" s="135">
        <v>489</v>
      </c>
      <c r="I133" s="135">
        <v>418</v>
      </c>
      <c r="W133" s="147"/>
    </row>
    <row r="134" spans="1:23" s="136" customFormat="1" ht="12" customHeight="1" x14ac:dyDescent="0.2">
      <c r="A134" s="280" t="s">
        <v>144</v>
      </c>
      <c r="B134" s="280"/>
      <c r="C134" s="135">
        <v>1329</v>
      </c>
      <c r="D134" s="135">
        <v>1017</v>
      </c>
      <c r="E134" s="135">
        <v>504</v>
      </c>
      <c r="F134" s="135">
        <v>513</v>
      </c>
      <c r="G134" s="135">
        <v>312</v>
      </c>
      <c r="H134" s="135">
        <v>174</v>
      </c>
      <c r="I134" s="135">
        <v>138</v>
      </c>
      <c r="W134" s="147"/>
    </row>
    <row r="135" spans="1:23" s="136" customFormat="1" ht="12" customHeight="1" x14ac:dyDescent="0.2">
      <c r="A135" s="280" t="s">
        <v>145</v>
      </c>
      <c r="B135" s="280"/>
      <c r="C135" s="135">
        <v>16012</v>
      </c>
      <c r="D135" s="135">
        <v>10462</v>
      </c>
      <c r="E135" s="135">
        <v>4705</v>
      </c>
      <c r="F135" s="135">
        <v>5757</v>
      </c>
      <c r="G135" s="135">
        <v>5550</v>
      </c>
      <c r="H135" s="135">
        <v>2848</v>
      </c>
      <c r="I135" s="135">
        <v>2702</v>
      </c>
      <c r="W135" s="147"/>
    </row>
    <row r="136" spans="1:23" s="136" customFormat="1" ht="12" customHeight="1" x14ac:dyDescent="0.2">
      <c r="A136" s="280" t="s">
        <v>146</v>
      </c>
      <c r="B136" s="280"/>
      <c r="C136" s="135">
        <v>6622</v>
      </c>
      <c r="D136" s="135">
        <v>5141</v>
      </c>
      <c r="E136" s="135">
        <v>2471</v>
      </c>
      <c r="F136" s="135">
        <v>2670</v>
      </c>
      <c r="G136" s="135">
        <v>1481</v>
      </c>
      <c r="H136" s="135">
        <v>794</v>
      </c>
      <c r="I136" s="135">
        <v>687</v>
      </c>
      <c r="W136" s="147"/>
    </row>
    <row r="137" spans="1:23" s="136" customFormat="1" ht="12" customHeight="1" x14ac:dyDescent="0.2">
      <c r="A137" s="280" t="s">
        <v>148</v>
      </c>
      <c r="B137" s="280"/>
      <c r="C137" s="135">
        <v>216</v>
      </c>
      <c r="D137" s="135">
        <v>198</v>
      </c>
      <c r="E137" s="135">
        <v>95</v>
      </c>
      <c r="F137" s="135">
        <v>103</v>
      </c>
      <c r="G137" s="135">
        <v>18</v>
      </c>
      <c r="H137" s="135">
        <v>15</v>
      </c>
      <c r="I137" s="135">
        <v>3</v>
      </c>
      <c r="W137" s="147"/>
    </row>
    <row r="138" spans="1:23" s="136" customFormat="1" ht="12" customHeight="1" x14ac:dyDescent="0.2">
      <c r="A138" s="280" t="s">
        <v>149</v>
      </c>
      <c r="B138" s="280"/>
      <c r="C138" s="135">
        <v>7226</v>
      </c>
      <c r="D138" s="135">
        <v>5532</v>
      </c>
      <c r="E138" s="135">
        <v>2461</v>
      </c>
      <c r="F138" s="135">
        <v>3071</v>
      </c>
      <c r="G138" s="135">
        <v>1694</v>
      </c>
      <c r="H138" s="135">
        <v>847</v>
      </c>
      <c r="I138" s="135">
        <v>847</v>
      </c>
      <c r="W138" s="147"/>
    </row>
    <row r="139" spans="1:23" s="136" customFormat="1" ht="12" customHeight="1" x14ac:dyDescent="0.2">
      <c r="A139" s="280" t="s">
        <v>151</v>
      </c>
      <c r="B139" s="280"/>
      <c r="C139" s="135">
        <v>2713</v>
      </c>
      <c r="D139" s="135">
        <v>1944</v>
      </c>
      <c r="E139" s="135">
        <v>872</v>
      </c>
      <c r="F139" s="135">
        <v>1072</v>
      </c>
      <c r="G139" s="135">
        <v>769</v>
      </c>
      <c r="H139" s="135">
        <v>391</v>
      </c>
      <c r="I139" s="135">
        <v>378</v>
      </c>
      <c r="W139" s="147"/>
    </row>
    <row r="140" spans="1:23" s="136" customFormat="1" ht="12" customHeight="1" x14ac:dyDescent="0.2">
      <c r="A140" s="280" t="s">
        <v>152</v>
      </c>
      <c r="B140" s="280"/>
      <c r="C140" s="135">
        <v>693</v>
      </c>
      <c r="D140" s="135">
        <v>641</v>
      </c>
      <c r="E140" s="135">
        <v>319</v>
      </c>
      <c r="F140" s="135">
        <v>322</v>
      </c>
      <c r="G140" s="135">
        <v>52</v>
      </c>
      <c r="H140" s="135">
        <v>33</v>
      </c>
      <c r="I140" s="135">
        <v>19</v>
      </c>
      <c r="W140" s="147"/>
    </row>
    <row r="141" spans="1:23" s="136" customFormat="1" ht="12" customHeight="1" x14ac:dyDescent="0.2">
      <c r="A141" s="280" t="s">
        <v>153</v>
      </c>
      <c r="B141" s="280"/>
      <c r="C141" s="135">
        <v>735</v>
      </c>
      <c r="D141" s="135">
        <v>590</v>
      </c>
      <c r="E141" s="135">
        <v>290</v>
      </c>
      <c r="F141" s="135">
        <v>300</v>
      </c>
      <c r="G141" s="135">
        <v>145</v>
      </c>
      <c r="H141" s="135">
        <v>74</v>
      </c>
      <c r="I141" s="135">
        <v>71</v>
      </c>
      <c r="W141" s="147"/>
    </row>
    <row r="142" spans="1:23" s="136" customFormat="1" ht="12" customHeight="1" x14ac:dyDescent="0.2">
      <c r="A142" s="280" t="s">
        <v>155</v>
      </c>
      <c r="B142" s="280"/>
      <c r="C142" s="135">
        <v>608</v>
      </c>
      <c r="D142" s="135">
        <v>453</v>
      </c>
      <c r="E142" s="135">
        <v>240</v>
      </c>
      <c r="F142" s="135">
        <v>213</v>
      </c>
      <c r="G142" s="135">
        <v>155</v>
      </c>
      <c r="H142" s="135">
        <v>80</v>
      </c>
      <c r="I142" s="135">
        <v>75</v>
      </c>
      <c r="W142" s="147"/>
    </row>
    <row r="143" spans="1:23" s="136" customFormat="1" ht="12" customHeight="1" x14ac:dyDescent="0.2">
      <c r="A143" s="280" t="s">
        <v>158</v>
      </c>
      <c r="B143" s="280"/>
      <c r="C143" s="135">
        <v>88</v>
      </c>
      <c r="D143" s="135">
        <v>81</v>
      </c>
      <c r="E143" s="135">
        <v>35</v>
      </c>
      <c r="F143" s="135">
        <v>46</v>
      </c>
      <c r="G143" s="135">
        <v>7</v>
      </c>
      <c r="H143" s="135">
        <v>1</v>
      </c>
      <c r="I143" s="135">
        <v>6</v>
      </c>
      <c r="W143" s="147"/>
    </row>
    <row r="144" spans="1:23" s="136" customFormat="1" ht="12" customHeight="1" x14ac:dyDescent="0.2">
      <c r="A144" s="280" t="s">
        <v>160</v>
      </c>
      <c r="B144" s="280"/>
      <c r="C144" s="135">
        <v>3108</v>
      </c>
      <c r="D144" s="135">
        <v>2308</v>
      </c>
      <c r="E144" s="135">
        <v>1083</v>
      </c>
      <c r="F144" s="135">
        <v>1225</v>
      </c>
      <c r="G144" s="135">
        <v>800</v>
      </c>
      <c r="H144" s="135">
        <v>407</v>
      </c>
      <c r="I144" s="135">
        <v>393</v>
      </c>
      <c r="W144" s="147"/>
    </row>
    <row r="145" spans="1:23" s="136" customFormat="1" ht="12" customHeight="1" x14ac:dyDescent="0.2">
      <c r="A145" s="280" t="s">
        <v>353</v>
      </c>
      <c r="B145" s="280"/>
      <c r="C145" s="135">
        <v>2598</v>
      </c>
      <c r="D145" s="135">
        <v>2280</v>
      </c>
      <c r="E145" s="135">
        <v>1055</v>
      </c>
      <c r="F145" s="135">
        <v>1225</v>
      </c>
      <c r="G145" s="135">
        <v>318</v>
      </c>
      <c r="H145" s="135">
        <v>171</v>
      </c>
      <c r="I145" s="135">
        <v>147</v>
      </c>
      <c r="W145" s="147"/>
    </row>
    <row r="146" spans="1:23" s="136" customFormat="1" ht="12" customHeight="1" x14ac:dyDescent="0.2">
      <c r="A146" s="281" t="s">
        <v>164</v>
      </c>
      <c r="B146" s="281"/>
      <c r="C146" s="142">
        <v>279</v>
      </c>
      <c r="D146" s="142">
        <v>250</v>
      </c>
      <c r="E146" s="142">
        <v>130</v>
      </c>
      <c r="F146" s="142">
        <v>120</v>
      </c>
      <c r="G146" s="142">
        <v>29</v>
      </c>
      <c r="H146" s="142">
        <v>17</v>
      </c>
      <c r="I146" s="142">
        <v>12</v>
      </c>
      <c r="W146" s="147"/>
    </row>
    <row r="147" spans="1:23" s="136" customFormat="1" ht="12" customHeight="1" x14ac:dyDescent="0.2">
      <c r="A147" s="139"/>
      <c r="B147" s="139"/>
      <c r="C147" s="139"/>
      <c r="D147" s="139"/>
      <c r="E147" s="139"/>
      <c r="F147" s="139"/>
      <c r="G147" s="139"/>
      <c r="H147" s="139"/>
      <c r="I147" s="139"/>
      <c r="W147" s="147"/>
    </row>
    <row r="148" spans="1:23" s="136" customFormat="1" ht="12" customHeight="1" x14ac:dyDescent="0.2">
      <c r="A148" s="282" t="s">
        <v>165</v>
      </c>
      <c r="B148" s="282"/>
      <c r="C148" s="133">
        <v>5968</v>
      </c>
      <c r="D148" s="133">
        <v>5301</v>
      </c>
      <c r="E148" s="133">
        <v>2587</v>
      </c>
      <c r="F148" s="133">
        <v>2714</v>
      </c>
      <c r="G148" s="133">
        <v>667</v>
      </c>
      <c r="H148" s="133">
        <v>371</v>
      </c>
      <c r="I148" s="133">
        <v>296</v>
      </c>
      <c r="W148" s="147"/>
    </row>
    <row r="149" spans="1:23" s="136" customFormat="1" ht="12" customHeight="1" x14ac:dyDescent="0.2">
      <c r="A149" s="280" t="s">
        <v>166</v>
      </c>
      <c r="B149" s="280"/>
      <c r="C149" s="135">
        <v>1479</v>
      </c>
      <c r="D149" s="135">
        <v>1336</v>
      </c>
      <c r="E149" s="135">
        <v>651</v>
      </c>
      <c r="F149" s="135">
        <v>685</v>
      </c>
      <c r="G149" s="135">
        <v>143</v>
      </c>
      <c r="H149" s="135">
        <v>79</v>
      </c>
      <c r="I149" s="135">
        <v>64</v>
      </c>
      <c r="W149" s="147"/>
    </row>
    <row r="150" spans="1:23" s="136" customFormat="1" ht="12" customHeight="1" x14ac:dyDescent="0.2">
      <c r="A150" s="280" t="s">
        <v>167</v>
      </c>
      <c r="B150" s="280"/>
      <c r="C150" s="135">
        <v>50</v>
      </c>
      <c r="D150" s="135">
        <v>45</v>
      </c>
      <c r="E150" s="135">
        <v>27</v>
      </c>
      <c r="F150" s="135">
        <v>18</v>
      </c>
      <c r="G150" s="135">
        <v>5</v>
      </c>
      <c r="H150" s="135">
        <v>3</v>
      </c>
      <c r="I150" s="135">
        <v>2</v>
      </c>
      <c r="W150" s="147"/>
    </row>
    <row r="151" spans="1:23" s="136" customFormat="1" ht="12" customHeight="1" x14ac:dyDescent="0.2">
      <c r="A151" s="280" t="s">
        <v>168</v>
      </c>
      <c r="B151" s="280"/>
      <c r="C151" s="135">
        <v>53</v>
      </c>
      <c r="D151" s="135">
        <v>42</v>
      </c>
      <c r="E151" s="135">
        <v>25</v>
      </c>
      <c r="F151" s="135">
        <v>17</v>
      </c>
      <c r="G151" s="135">
        <v>11</v>
      </c>
      <c r="H151" s="135">
        <v>7</v>
      </c>
      <c r="I151" s="135">
        <v>4</v>
      </c>
      <c r="W151" s="147"/>
    </row>
    <row r="152" spans="1:23" s="136" customFormat="1" ht="12" customHeight="1" x14ac:dyDescent="0.2">
      <c r="A152" s="280" t="s">
        <v>169</v>
      </c>
      <c r="B152" s="280"/>
      <c r="C152" s="135">
        <v>49</v>
      </c>
      <c r="D152" s="135">
        <v>43</v>
      </c>
      <c r="E152" s="135">
        <v>24</v>
      </c>
      <c r="F152" s="135">
        <v>19</v>
      </c>
      <c r="G152" s="135">
        <v>6</v>
      </c>
      <c r="H152" s="135">
        <v>4</v>
      </c>
      <c r="I152" s="135">
        <v>2</v>
      </c>
      <c r="W152" s="147"/>
    </row>
    <row r="153" spans="1:23" s="136" customFormat="1" ht="12" customHeight="1" x14ac:dyDescent="0.2">
      <c r="A153" s="280" t="s">
        <v>170</v>
      </c>
      <c r="B153" s="280"/>
      <c r="C153" s="135">
        <v>1177</v>
      </c>
      <c r="D153" s="135">
        <v>994</v>
      </c>
      <c r="E153" s="135">
        <v>465</v>
      </c>
      <c r="F153" s="135">
        <v>529</v>
      </c>
      <c r="G153" s="135">
        <v>183</v>
      </c>
      <c r="H153" s="135">
        <v>96</v>
      </c>
      <c r="I153" s="135">
        <v>87</v>
      </c>
      <c r="W153" s="147"/>
    </row>
    <row r="154" spans="1:23" s="136" customFormat="1" ht="12" customHeight="1" x14ac:dyDescent="0.2">
      <c r="A154" s="280" t="s">
        <v>171</v>
      </c>
      <c r="B154" s="280"/>
      <c r="C154" s="135">
        <v>526</v>
      </c>
      <c r="D154" s="135">
        <v>491</v>
      </c>
      <c r="E154" s="135">
        <v>246</v>
      </c>
      <c r="F154" s="135">
        <v>245</v>
      </c>
      <c r="G154" s="135">
        <v>35</v>
      </c>
      <c r="H154" s="135">
        <v>26</v>
      </c>
      <c r="I154" s="135">
        <v>9</v>
      </c>
      <c r="W154" s="147"/>
    </row>
    <row r="155" spans="1:23" s="136" customFormat="1" ht="12" customHeight="1" x14ac:dyDescent="0.2">
      <c r="A155" s="280" t="s">
        <v>172</v>
      </c>
      <c r="B155" s="280"/>
      <c r="C155" s="135">
        <v>48</v>
      </c>
      <c r="D155" s="135">
        <v>42</v>
      </c>
      <c r="E155" s="135">
        <v>23</v>
      </c>
      <c r="F155" s="135">
        <v>19</v>
      </c>
      <c r="G155" s="135">
        <v>6</v>
      </c>
      <c r="H155" s="135">
        <v>4</v>
      </c>
      <c r="I155" s="135">
        <v>2</v>
      </c>
      <c r="W155" s="147"/>
    </row>
    <row r="156" spans="1:23" s="136" customFormat="1" ht="12" customHeight="1" x14ac:dyDescent="0.2">
      <c r="A156" s="281" t="s">
        <v>173</v>
      </c>
      <c r="B156" s="281"/>
      <c r="C156" s="142">
        <v>2586</v>
      </c>
      <c r="D156" s="142">
        <v>2308</v>
      </c>
      <c r="E156" s="142">
        <v>1126</v>
      </c>
      <c r="F156" s="142">
        <v>1182</v>
      </c>
      <c r="G156" s="142">
        <v>278</v>
      </c>
      <c r="H156" s="142">
        <v>152</v>
      </c>
      <c r="I156" s="142">
        <v>126</v>
      </c>
      <c r="W156" s="147"/>
    </row>
    <row r="157" spans="1:23" s="136" customFormat="1" ht="12" customHeight="1" x14ac:dyDescent="0.2">
      <c r="A157" s="139"/>
      <c r="B157" s="139"/>
      <c r="C157" s="139"/>
      <c r="D157" s="139"/>
      <c r="E157" s="139"/>
      <c r="F157" s="139"/>
      <c r="G157" s="139"/>
      <c r="H157" s="139"/>
      <c r="I157" s="139"/>
      <c r="W157" s="147"/>
    </row>
    <row r="158" spans="1:23" s="136" customFormat="1" ht="12" customHeight="1" x14ac:dyDescent="0.2">
      <c r="A158" s="282" t="s">
        <v>174</v>
      </c>
      <c r="B158" s="282"/>
      <c r="C158" s="133">
        <v>55513</v>
      </c>
      <c r="D158" s="133">
        <v>40966</v>
      </c>
      <c r="E158" s="133">
        <v>19375</v>
      </c>
      <c r="F158" s="133">
        <v>21591</v>
      </c>
      <c r="G158" s="133">
        <v>14547</v>
      </c>
      <c r="H158" s="133">
        <v>7773</v>
      </c>
      <c r="I158" s="133">
        <v>6774</v>
      </c>
      <c r="W158" s="147"/>
    </row>
    <row r="159" spans="1:23" s="136" customFormat="1" ht="12" customHeight="1" x14ac:dyDescent="0.2">
      <c r="A159" s="280" t="s">
        <v>175</v>
      </c>
      <c r="B159" s="280"/>
      <c r="C159" s="135">
        <v>5039</v>
      </c>
      <c r="D159" s="135">
        <v>3575</v>
      </c>
      <c r="E159" s="135">
        <v>1693</v>
      </c>
      <c r="F159" s="135">
        <v>1882</v>
      </c>
      <c r="G159" s="135">
        <v>1464</v>
      </c>
      <c r="H159" s="135">
        <v>815</v>
      </c>
      <c r="I159" s="135">
        <v>649</v>
      </c>
      <c r="W159" s="147"/>
    </row>
    <row r="160" spans="1:23" s="136" customFormat="1" ht="12" customHeight="1" x14ac:dyDescent="0.2">
      <c r="A160" s="280" t="s">
        <v>176</v>
      </c>
      <c r="B160" s="280"/>
      <c r="C160" s="135">
        <v>43181</v>
      </c>
      <c r="D160" s="135">
        <v>32232</v>
      </c>
      <c r="E160" s="135">
        <v>15123</v>
      </c>
      <c r="F160" s="135">
        <v>17109</v>
      </c>
      <c r="G160" s="135">
        <v>10949</v>
      </c>
      <c r="H160" s="135">
        <v>5785</v>
      </c>
      <c r="I160" s="135">
        <v>5164</v>
      </c>
      <c r="W160" s="147"/>
    </row>
    <row r="161" spans="1:23" s="136" customFormat="1" ht="12" customHeight="1" x14ac:dyDescent="0.2">
      <c r="A161" s="280" t="s">
        <v>177</v>
      </c>
      <c r="B161" s="280"/>
      <c r="C161" s="135">
        <v>2932</v>
      </c>
      <c r="D161" s="135">
        <v>1736</v>
      </c>
      <c r="E161" s="135">
        <v>866</v>
      </c>
      <c r="F161" s="135">
        <v>870</v>
      </c>
      <c r="G161" s="135">
        <v>1196</v>
      </c>
      <c r="H161" s="135">
        <v>662</v>
      </c>
      <c r="I161" s="135">
        <v>534</v>
      </c>
      <c r="W161" s="147"/>
    </row>
    <row r="162" spans="1:23" s="136" customFormat="1" ht="12" customHeight="1" x14ac:dyDescent="0.2">
      <c r="A162" s="280" t="s">
        <v>183</v>
      </c>
      <c r="B162" s="280"/>
      <c r="C162" s="135">
        <v>378</v>
      </c>
      <c r="D162" s="135">
        <v>350</v>
      </c>
      <c r="E162" s="135">
        <v>185</v>
      </c>
      <c r="F162" s="135">
        <v>165</v>
      </c>
      <c r="G162" s="135">
        <v>28</v>
      </c>
      <c r="H162" s="135">
        <v>14</v>
      </c>
      <c r="I162" s="135">
        <v>14</v>
      </c>
      <c r="W162" s="147"/>
    </row>
    <row r="163" spans="1:23" s="136" customFormat="1" ht="12" customHeight="1" x14ac:dyDescent="0.2">
      <c r="A163" s="280" t="s">
        <v>184</v>
      </c>
      <c r="B163" s="280"/>
      <c r="C163" s="135">
        <v>1470</v>
      </c>
      <c r="D163" s="135">
        <v>1235</v>
      </c>
      <c r="E163" s="135">
        <v>597</v>
      </c>
      <c r="F163" s="135">
        <v>638</v>
      </c>
      <c r="G163" s="135">
        <v>235</v>
      </c>
      <c r="H163" s="135">
        <v>140</v>
      </c>
      <c r="I163" s="135">
        <v>95</v>
      </c>
      <c r="W163" s="147"/>
    </row>
    <row r="164" spans="1:23" s="136" customFormat="1" ht="12" customHeight="1" x14ac:dyDescent="0.2">
      <c r="A164" s="284" t="s">
        <v>190</v>
      </c>
      <c r="B164" s="284"/>
      <c r="C164" s="142">
        <v>2513</v>
      </c>
      <c r="D164" s="142">
        <v>1838</v>
      </c>
      <c r="E164" s="142">
        <v>911</v>
      </c>
      <c r="F164" s="142">
        <v>927</v>
      </c>
      <c r="G164" s="142">
        <v>675</v>
      </c>
      <c r="H164" s="142">
        <v>357</v>
      </c>
      <c r="I164" s="142">
        <v>318</v>
      </c>
      <c r="W164" s="147"/>
    </row>
    <row r="165" spans="1:23" s="136" customFormat="1" ht="12" customHeight="1" x14ac:dyDescent="0.2">
      <c r="A165" s="139"/>
      <c r="B165" s="139"/>
      <c r="C165" s="139"/>
      <c r="D165" s="139"/>
      <c r="E165" s="139"/>
      <c r="F165" s="139"/>
      <c r="G165" s="139"/>
      <c r="H165" s="139"/>
      <c r="I165" s="139"/>
      <c r="W165" s="147"/>
    </row>
    <row r="166" spans="1:23" s="136" customFormat="1" ht="12" customHeight="1" x14ac:dyDescent="0.2">
      <c r="A166" s="282" t="s">
        <v>193</v>
      </c>
      <c r="B166" s="282"/>
      <c r="C166" s="133">
        <v>10318</v>
      </c>
      <c r="D166" s="133">
        <v>6862</v>
      </c>
      <c r="E166" s="133">
        <v>3380</v>
      </c>
      <c r="F166" s="133">
        <v>3482</v>
      </c>
      <c r="G166" s="133">
        <v>3456</v>
      </c>
      <c r="H166" s="133">
        <v>1922</v>
      </c>
      <c r="I166" s="133">
        <v>1534</v>
      </c>
      <c r="W166" s="147"/>
    </row>
    <row r="167" spans="1:23" s="136" customFormat="1" ht="12" customHeight="1" x14ac:dyDescent="0.2">
      <c r="A167" s="280" t="s">
        <v>194</v>
      </c>
      <c r="B167" s="280"/>
      <c r="C167" s="135">
        <v>6126</v>
      </c>
      <c r="D167" s="135">
        <v>3981</v>
      </c>
      <c r="E167" s="135">
        <v>1973</v>
      </c>
      <c r="F167" s="135">
        <v>2008</v>
      </c>
      <c r="G167" s="135">
        <v>2145</v>
      </c>
      <c r="H167" s="135">
        <v>1153</v>
      </c>
      <c r="I167" s="135">
        <v>992</v>
      </c>
      <c r="W167" s="147"/>
    </row>
    <row r="168" spans="1:23" s="136" customFormat="1" ht="12" customHeight="1" x14ac:dyDescent="0.2">
      <c r="A168" s="284" t="s">
        <v>374</v>
      </c>
      <c r="B168" s="284"/>
      <c r="C168" s="142">
        <v>4192</v>
      </c>
      <c r="D168" s="142">
        <v>2881</v>
      </c>
      <c r="E168" s="142">
        <v>1407</v>
      </c>
      <c r="F168" s="142">
        <v>1474</v>
      </c>
      <c r="G168" s="142">
        <v>1311</v>
      </c>
      <c r="H168" s="142">
        <v>769</v>
      </c>
      <c r="I168" s="142">
        <v>542</v>
      </c>
      <c r="W168" s="147"/>
    </row>
    <row r="169" spans="1:23" s="136" customFormat="1" ht="12" customHeight="1" x14ac:dyDescent="0.2">
      <c r="A169" s="139"/>
      <c r="B169" s="139"/>
      <c r="C169" s="139"/>
      <c r="D169" s="139"/>
      <c r="E169" s="139"/>
      <c r="F169" s="139"/>
      <c r="G169" s="139"/>
      <c r="H169" s="139"/>
      <c r="I169" s="139"/>
      <c r="W169" s="147"/>
    </row>
    <row r="170" spans="1:23" s="136" customFormat="1" ht="12" customHeight="1" x14ac:dyDescent="0.2">
      <c r="A170" s="282" t="s">
        <v>200</v>
      </c>
      <c r="B170" s="282"/>
      <c r="C170" s="133">
        <v>5747</v>
      </c>
      <c r="D170" s="133">
        <v>5193</v>
      </c>
      <c r="E170" s="133">
        <v>2567</v>
      </c>
      <c r="F170" s="133">
        <v>2626</v>
      </c>
      <c r="G170" s="133">
        <v>554</v>
      </c>
      <c r="H170" s="133">
        <v>321</v>
      </c>
      <c r="I170" s="133">
        <v>233</v>
      </c>
      <c r="W170" s="147"/>
    </row>
    <row r="171" spans="1:23" s="136" customFormat="1" ht="12" customHeight="1" x14ac:dyDescent="0.2">
      <c r="A171" s="280" t="s">
        <v>201</v>
      </c>
      <c r="B171" s="280"/>
      <c r="C171" s="135">
        <v>1850</v>
      </c>
      <c r="D171" s="135">
        <v>1626</v>
      </c>
      <c r="E171" s="135">
        <v>795</v>
      </c>
      <c r="F171" s="135">
        <v>831</v>
      </c>
      <c r="G171" s="135">
        <v>224</v>
      </c>
      <c r="H171" s="135">
        <v>125</v>
      </c>
      <c r="I171" s="135">
        <v>99</v>
      </c>
      <c r="W171" s="147"/>
    </row>
    <row r="172" spans="1:23" s="136" customFormat="1" ht="12" customHeight="1" x14ac:dyDescent="0.2">
      <c r="A172" s="280" t="s">
        <v>202</v>
      </c>
      <c r="B172" s="280"/>
      <c r="C172" s="135">
        <v>1826</v>
      </c>
      <c r="D172" s="135">
        <v>1675</v>
      </c>
      <c r="E172" s="135">
        <v>818</v>
      </c>
      <c r="F172" s="135">
        <v>857</v>
      </c>
      <c r="G172" s="135">
        <v>151</v>
      </c>
      <c r="H172" s="135">
        <v>92</v>
      </c>
      <c r="I172" s="135">
        <v>59</v>
      </c>
      <c r="W172" s="147"/>
    </row>
    <row r="173" spans="1:23" s="136" customFormat="1" ht="12" customHeight="1" x14ac:dyDescent="0.2">
      <c r="A173" s="284" t="s">
        <v>348</v>
      </c>
      <c r="B173" s="284"/>
      <c r="C173" s="149">
        <v>2071</v>
      </c>
      <c r="D173" s="149">
        <v>1892</v>
      </c>
      <c r="E173" s="149">
        <v>954</v>
      </c>
      <c r="F173" s="149">
        <v>938</v>
      </c>
      <c r="G173" s="149">
        <v>179</v>
      </c>
      <c r="H173" s="149">
        <v>104</v>
      </c>
      <c r="I173" s="149">
        <v>75</v>
      </c>
      <c r="W173" s="147"/>
    </row>
    <row r="174" spans="1:23" s="136" customFormat="1" ht="12" customHeight="1" x14ac:dyDescent="0.2">
      <c r="A174" s="139"/>
      <c r="B174" s="139"/>
      <c r="C174" s="139"/>
      <c r="D174" s="139"/>
      <c r="E174" s="139"/>
      <c r="F174" s="139"/>
      <c r="G174" s="139"/>
      <c r="H174" s="139"/>
      <c r="I174" s="139"/>
      <c r="W174" s="147"/>
    </row>
    <row r="175" spans="1:23" s="136" customFormat="1" ht="12" customHeight="1" x14ac:dyDescent="0.2">
      <c r="A175" s="282" t="s">
        <v>206</v>
      </c>
      <c r="B175" s="282"/>
      <c r="C175" s="133">
        <v>9233</v>
      </c>
      <c r="D175" s="133">
        <v>6678</v>
      </c>
      <c r="E175" s="133">
        <v>3281</v>
      </c>
      <c r="F175" s="133">
        <v>3397</v>
      </c>
      <c r="G175" s="133">
        <v>2555</v>
      </c>
      <c r="H175" s="133">
        <v>1435</v>
      </c>
      <c r="I175" s="133">
        <v>1120</v>
      </c>
      <c r="W175" s="147"/>
    </row>
    <row r="176" spans="1:23" s="136" customFormat="1" ht="12" customHeight="1" x14ac:dyDescent="0.2">
      <c r="A176" s="280" t="s">
        <v>207</v>
      </c>
      <c r="B176" s="280"/>
      <c r="C176" s="135">
        <v>1527</v>
      </c>
      <c r="D176" s="135">
        <v>1144</v>
      </c>
      <c r="E176" s="135">
        <v>563</v>
      </c>
      <c r="F176" s="135">
        <v>581</v>
      </c>
      <c r="G176" s="135">
        <v>383</v>
      </c>
      <c r="H176" s="135">
        <v>227</v>
      </c>
      <c r="I176" s="135">
        <v>156</v>
      </c>
    </row>
    <row r="177" spans="1:9" s="136" customFormat="1" ht="12" customHeight="1" x14ac:dyDescent="0.2">
      <c r="A177" s="280" t="s">
        <v>209</v>
      </c>
      <c r="B177" s="280"/>
      <c r="C177" s="135">
        <v>109</v>
      </c>
      <c r="D177" s="135">
        <v>95</v>
      </c>
      <c r="E177" s="135">
        <v>49</v>
      </c>
      <c r="F177" s="135">
        <v>46</v>
      </c>
      <c r="G177" s="135">
        <v>14</v>
      </c>
      <c r="H177" s="135">
        <v>11</v>
      </c>
      <c r="I177" s="135">
        <v>3</v>
      </c>
    </row>
    <row r="178" spans="1:9" s="136" customFormat="1" ht="12" customHeight="1" x14ac:dyDescent="0.2">
      <c r="A178" s="280" t="s">
        <v>210</v>
      </c>
      <c r="B178" s="280"/>
      <c r="C178" s="135">
        <v>1031</v>
      </c>
      <c r="D178" s="135">
        <v>504</v>
      </c>
      <c r="E178" s="135">
        <v>249</v>
      </c>
      <c r="F178" s="135">
        <v>255</v>
      </c>
      <c r="G178" s="135">
        <v>527</v>
      </c>
      <c r="H178" s="135">
        <v>302</v>
      </c>
      <c r="I178" s="135">
        <v>225</v>
      </c>
    </row>
    <row r="179" spans="1:9" s="136" customFormat="1" ht="12" customHeight="1" x14ac:dyDescent="0.2">
      <c r="A179" s="280" t="s">
        <v>215</v>
      </c>
      <c r="B179" s="280"/>
      <c r="C179" s="135">
        <v>186</v>
      </c>
      <c r="D179" s="135">
        <v>167</v>
      </c>
      <c r="E179" s="135">
        <v>78</v>
      </c>
      <c r="F179" s="135">
        <v>89</v>
      </c>
      <c r="G179" s="135">
        <v>19</v>
      </c>
      <c r="H179" s="135">
        <v>10</v>
      </c>
      <c r="I179" s="135">
        <v>9</v>
      </c>
    </row>
    <row r="180" spans="1:9" s="136" customFormat="1" ht="12" customHeight="1" x14ac:dyDescent="0.2">
      <c r="A180" s="280" t="s">
        <v>216</v>
      </c>
      <c r="B180" s="280"/>
      <c r="C180" s="135">
        <v>2949</v>
      </c>
      <c r="D180" s="135">
        <v>2321</v>
      </c>
      <c r="E180" s="135">
        <v>1155</v>
      </c>
      <c r="F180" s="135">
        <v>1166</v>
      </c>
      <c r="G180" s="135">
        <v>628</v>
      </c>
      <c r="H180" s="135">
        <v>323</v>
      </c>
      <c r="I180" s="135">
        <v>305</v>
      </c>
    </row>
    <row r="181" spans="1:9" s="136" customFormat="1" ht="12" customHeight="1" x14ac:dyDescent="0.2">
      <c r="A181" s="280" t="s">
        <v>217</v>
      </c>
      <c r="B181" s="280"/>
      <c r="C181" s="135">
        <v>873</v>
      </c>
      <c r="D181" s="135">
        <v>595</v>
      </c>
      <c r="E181" s="135">
        <v>289</v>
      </c>
      <c r="F181" s="135">
        <v>306</v>
      </c>
      <c r="G181" s="135">
        <v>278</v>
      </c>
      <c r="H181" s="135">
        <v>172</v>
      </c>
      <c r="I181" s="135">
        <v>106</v>
      </c>
    </row>
    <row r="182" spans="1:9" s="136" customFormat="1" ht="12" customHeight="1" x14ac:dyDescent="0.2">
      <c r="A182" s="280" t="s">
        <v>220</v>
      </c>
      <c r="B182" s="280"/>
      <c r="C182" s="135">
        <v>344</v>
      </c>
      <c r="D182" s="135">
        <v>273</v>
      </c>
      <c r="E182" s="135">
        <v>133</v>
      </c>
      <c r="F182" s="135">
        <v>140</v>
      </c>
      <c r="G182" s="135">
        <v>71</v>
      </c>
      <c r="H182" s="135">
        <v>39</v>
      </c>
      <c r="I182" s="135">
        <v>32</v>
      </c>
    </row>
    <row r="183" spans="1:9" s="136" customFormat="1" ht="12" customHeight="1" x14ac:dyDescent="0.2">
      <c r="A183" s="280" t="s">
        <v>221</v>
      </c>
      <c r="B183" s="280"/>
      <c r="C183" s="135">
        <v>757</v>
      </c>
      <c r="D183" s="135">
        <v>471</v>
      </c>
      <c r="E183" s="135">
        <v>231</v>
      </c>
      <c r="F183" s="135">
        <v>240</v>
      </c>
      <c r="G183" s="135">
        <v>286</v>
      </c>
      <c r="H183" s="135">
        <v>166</v>
      </c>
      <c r="I183" s="135">
        <v>120</v>
      </c>
    </row>
    <row r="184" spans="1:9" s="136" customFormat="1" ht="12" customHeight="1" x14ac:dyDescent="0.2">
      <c r="A184" s="280" t="s">
        <v>222</v>
      </c>
      <c r="B184" s="280"/>
      <c r="C184" s="135">
        <v>413</v>
      </c>
      <c r="D184" s="135">
        <v>317</v>
      </c>
      <c r="E184" s="135">
        <v>149</v>
      </c>
      <c r="F184" s="135">
        <v>168</v>
      </c>
      <c r="G184" s="135">
        <v>96</v>
      </c>
      <c r="H184" s="135">
        <v>54</v>
      </c>
      <c r="I184" s="135">
        <v>42</v>
      </c>
    </row>
    <row r="185" spans="1:9" s="136" customFormat="1" ht="12" customHeight="1" x14ac:dyDescent="0.2">
      <c r="A185" s="284" t="s">
        <v>223</v>
      </c>
      <c r="B185" s="284"/>
      <c r="C185" s="142">
        <v>1044</v>
      </c>
      <c r="D185" s="142">
        <v>791</v>
      </c>
      <c r="E185" s="142">
        <v>385</v>
      </c>
      <c r="F185" s="142">
        <v>406</v>
      </c>
      <c r="G185" s="142">
        <v>253</v>
      </c>
      <c r="H185" s="142">
        <v>131</v>
      </c>
      <c r="I185" s="142">
        <v>122</v>
      </c>
    </row>
    <row r="186" spans="1:9" s="136" customFormat="1" ht="12" customHeight="1" x14ac:dyDescent="0.2">
      <c r="A186" s="139"/>
      <c r="B186" s="139"/>
      <c r="C186" s="139"/>
      <c r="D186" s="139"/>
      <c r="E186" s="139"/>
      <c r="F186" s="139"/>
      <c r="G186" s="139"/>
      <c r="H186" s="139"/>
      <c r="I186" s="139"/>
    </row>
    <row r="187" spans="1:9" s="136" customFormat="1" ht="12" customHeight="1" x14ac:dyDescent="0.2">
      <c r="A187" s="282" t="s">
        <v>225</v>
      </c>
      <c r="B187" s="282"/>
      <c r="C187" s="133">
        <v>353709</v>
      </c>
      <c r="D187" s="133">
        <v>255122</v>
      </c>
      <c r="E187" s="133">
        <v>120283</v>
      </c>
      <c r="F187" s="133">
        <v>134839</v>
      </c>
      <c r="G187" s="133">
        <v>98587</v>
      </c>
      <c r="H187" s="133">
        <v>52222</v>
      </c>
      <c r="I187" s="133">
        <v>46365</v>
      </c>
    </row>
    <row r="188" spans="1:9" s="136" customFormat="1" ht="12" customHeight="1" x14ac:dyDescent="0.2">
      <c r="A188" s="280" t="s">
        <v>226</v>
      </c>
      <c r="B188" s="280"/>
      <c r="C188" s="135">
        <v>51084</v>
      </c>
      <c r="D188" s="135">
        <v>38300</v>
      </c>
      <c r="E188" s="135">
        <v>18092</v>
      </c>
      <c r="F188" s="135">
        <v>20208</v>
      </c>
      <c r="G188" s="135">
        <v>12784</v>
      </c>
      <c r="H188" s="135">
        <v>6841</v>
      </c>
      <c r="I188" s="135">
        <v>5943</v>
      </c>
    </row>
    <row r="189" spans="1:9" s="136" customFormat="1" ht="12" customHeight="1" x14ac:dyDescent="0.2">
      <c r="A189" s="280" t="s">
        <v>227</v>
      </c>
      <c r="B189" s="280"/>
      <c r="C189" s="135">
        <v>151692</v>
      </c>
      <c r="D189" s="135">
        <v>103572</v>
      </c>
      <c r="E189" s="135">
        <v>48482</v>
      </c>
      <c r="F189" s="135">
        <v>55090</v>
      </c>
      <c r="G189" s="135">
        <v>48120</v>
      </c>
      <c r="H189" s="135">
        <v>25261</v>
      </c>
      <c r="I189" s="135">
        <v>22859</v>
      </c>
    </row>
    <row r="190" spans="1:9" s="136" customFormat="1" ht="12" customHeight="1" x14ac:dyDescent="0.2">
      <c r="A190" s="280" t="s">
        <v>228</v>
      </c>
      <c r="B190" s="280"/>
      <c r="C190" s="135">
        <v>64154</v>
      </c>
      <c r="D190" s="135">
        <v>48250</v>
      </c>
      <c r="E190" s="135">
        <v>22519</v>
      </c>
      <c r="F190" s="135">
        <v>25731</v>
      </c>
      <c r="G190" s="135">
        <v>15904</v>
      </c>
      <c r="H190" s="135">
        <v>8298</v>
      </c>
      <c r="I190" s="135">
        <v>7606</v>
      </c>
    </row>
    <row r="191" spans="1:9" s="136" customFormat="1" ht="12" customHeight="1" x14ac:dyDescent="0.2">
      <c r="A191" s="280" t="s">
        <v>229</v>
      </c>
      <c r="B191" s="280"/>
      <c r="C191" s="135">
        <v>5968</v>
      </c>
      <c r="D191" s="135">
        <v>5301</v>
      </c>
      <c r="E191" s="135">
        <v>2587</v>
      </c>
      <c r="F191" s="135">
        <v>2714</v>
      </c>
      <c r="G191" s="135">
        <v>667</v>
      </c>
      <c r="H191" s="135">
        <v>371</v>
      </c>
      <c r="I191" s="135">
        <v>296</v>
      </c>
    </row>
    <row r="192" spans="1:9" s="136" customFormat="1" ht="12" customHeight="1" x14ac:dyDescent="0.2">
      <c r="A192" s="280" t="s">
        <v>230</v>
      </c>
      <c r="B192" s="280"/>
      <c r="C192" s="135">
        <v>55513</v>
      </c>
      <c r="D192" s="135">
        <v>40966</v>
      </c>
      <c r="E192" s="135">
        <v>19375</v>
      </c>
      <c r="F192" s="135">
        <v>21591</v>
      </c>
      <c r="G192" s="135">
        <v>14547</v>
      </c>
      <c r="H192" s="135">
        <v>7773</v>
      </c>
      <c r="I192" s="135">
        <v>6774</v>
      </c>
    </row>
    <row r="193" spans="1:9" s="136" customFormat="1" ht="12" customHeight="1" x14ac:dyDescent="0.2">
      <c r="A193" s="280" t="s">
        <v>231</v>
      </c>
      <c r="B193" s="280"/>
      <c r="C193" s="135">
        <v>10318</v>
      </c>
      <c r="D193" s="135">
        <v>6862</v>
      </c>
      <c r="E193" s="135">
        <v>3380</v>
      </c>
      <c r="F193" s="135">
        <v>3482</v>
      </c>
      <c r="G193" s="135">
        <v>3456</v>
      </c>
      <c r="H193" s="135">
        <v>1922</v>
      </c>
      <c r="I193" s="135">
        <v>1534</v>
      </c>
    </row>
    <row r="194" spans="1:9" s="136" customFormat="1" ht="12" customHeight="1" x14ac:dyDescent="0.2">
      <c r="A194" s="280" t="s">
        <v>232</v>
      </c>
      <c r="B194" s="280"/>
      <c r="C194" s="135">
        <v>5747</v>
      </c>
      <c r="D194" s="135">
        <v>5193</v>
      </c>
      <c r="E194" s="135">
        <v>2567</v>
      </c>
      <c r="F194" s="135">
        <v>2626</v>
      </c>
      <c r="G194" s="135">
        <v>554</v>
      </c>
      <c r="H194" s="135">
        <v>321</v>
      </c>
      <c r="I194" s="135">
        <v>233</v>
      </c>
    </row>
    <row r="195" spans="1:9" s="136" customFormat="1" ht="12" customHeight="1" x14ac:dyDescent="0.2">
      <c r="A195" s="281" t="s">
        <v>233</v>
      </c>
      <c r="B195" s="281"/>
      <c r="C195" s="142">
        <v>9233</v>
      </c>
      <c r="D195" s="142">
        <v>6678</v>
      </c>
      <c r="E195" s="142">
        <v>3281</v>
      </c>
      <c r="F195" s="142">
        <v>3397</v>
      </c>
      <c r="G195" s="142">
        <v>2555</v>
      </c>
      <c r="H195" s="142">
        <v>1435</v>
      </c>
      <c r="I195" s="142">
        <v>1120</v>
      </c>
    </row>
    <row r="196" spans="1:9" s="136" customFormat="1" ht="12" customHeight="1" x14ac:dyDescent="0.2">
      <c r="A196" s="141"/>
      <c r="B196" s="141"/>
      <c r="C196" s="149"/>
      <c r="D196" s="149"/>
      <c r="E196" s="149"/>
      <c r="F196" s="149"/>
      <c r="G196" s="149"/>
      <c r="H196" s="149"/>
      <c r="I196" s="149"/>
    </row>
    <row r="197" spans="1:9" s="136" customFormat="1" ht="12" customHeight="1" x14ac:dyDescent="0.2">
      <c r="A197" s="282" t="s">
        <v>367</v>
      </c>
      <c r="B197" s="282"/>
      <c r="C197" s="133">
        <f>+C198+C199+C200+C201+C202</f>
        <v>327864</v>
      </c>
      <c r="D197" s="133">
        <f t="shared" ref="D197:I197" si="0">+D198+D199+D200+D201+D202</f>
        <v>235237</v>
      </c>
      <c r="E197" s="133">
        <f t="shared" si="0"/>
        <v>110498</v>
      </c>
      <c r="F197" s="133">
        <f t="shared" si="0"/>
        <v>124739</v>
      </c>
      <c r="G197" s="133">
        <f t="shared" si="0"/>
        <v>92627</v>
      </c>
      <c r="H197" s="133">
        <f t="shared" si="0"/>
        <v>48939</v>
      </c>
      <c r="I197" s="133">
        <f t="shared" si="0"/>
        <v>43688</v>
      </c>
    </row>
    <row r="198" spans="1:9" s="136" customFormat="1" ht="12" customHeight="1" x14ac:dyDescent="0.2">
      <c r="A198" s="280" t="s">
        <v>362</v>
      </c>
      <c r="B198" s="280"/>
      <c r="C198" s="135">
        <f>+C159+C160+C163+C164</f>
        <v>52203</v>
      </c>
      <c r="D198" s="135">
        <f t="shared" ref="D198:I198" si="1">+D159+D160+D163+D164</f>
        <v>38880</v>
      </c>
      <c r="E198" s="135">
        <f t="shared" si="1"/>
        <v>18324</v>
      </c>
      <c r="F198" s="135">
        <f t="shared" si="1"/>
        <v>20556</v>
      </c>
      <c r="G198" s="135">
        <f t="shared" si="1"/>
        <v>13323</v>
      </c>
      <c r="H198" s="135">
        <f t="shared" si="1"/>
        <v>7097</v>
      </c>
      <c r="I198" s="135">
        <f t="shared" si="1"/>
        <v>6226</v>
      </c>
    </row>
    <row r="199" spans="1:9" s="136" customFormat="1" ht="12" customHeight="1" x14ac:dyDescent="0.2">
      <c r="A199" s="280" t="s">
        <v>363</v>
      </c>
      <c r="B199" s="280"/>
      <c r="C199" s="138">
        <f>+C57+C58+C79+C59+C60+C61+C62+C63+C64+C65+C66+C67</f>
        <v>51569</v>
      </c>
      <c r="D199" s="138">
        <f t="shared" ref="D199:I199" si="2">+D57+D58+D79+D59+D60+D61+D62+D63+D64+D65+D66+D67</f>
        <v>38673</v>
      </c>
      <c r="E199" s="138">
        <f t="shared" si="2"/>
        <v>18272</v>
      </c>
      <c r="F199" s="138">
        <f t="shared" si="2"/>
        <v>20401</v>
      </c>
      <c r="G199" s="138">
        <f t="shared" si="2"/>
        <v>12896</v>
      </c>
      <c r="H199" s="138">
        <f t="shared" si="2"/>
        <v>6910</v>
      </c>
      <c r="I199" s="138">
        <f t="shared" si="2"/>
        <v>5986</v>
      </c>
    </row>
    <row r="200" spans="1:9" s="136" customFormat="1" ht="12" customHeight="1" x14ac:dyDescent="0.2">
      <c r="A200" s="280" t="s">
        <v>364</v>
      </c>
      <c r="B200" s="280"/>
      <c r="C200" s="135">
        <f>+C124+C149+C126+C128+C129+C133+C135+C136+C156+C137+C138+C139+C141+C142+C144+C145</f>
        <v>55761</v>
      </c>
      <c r="D200" s="135">
        <f t="shared" ref="D200:I200" si="3">+D124+D149+D126+D128+D129+D133+D135+D136+D156+D137+D138+D139+D141+D142+D144+D145</f>
        <v>41733</v>
      </c>
      <c r="E200" s="135">
        <f t="shared" si="3"/>
        <v>19357</v>
      </c>
      <c r="F200" s="135">
        <f t="shared" si="3"/>
        <v>22376</v>
      </c>
      <c r="G200" s="135">
        <f t="shared" si="3"/>
        <v>14028</v>
      </c>
      <c r="H200" s="135">
        <f t="shared" si="3"/>
        <v>7278</v>
      </c>
      <c r="I200" s="135">
        <f t="shared" si="3"/>
        <v>6750</v>
      </c>
    </row>
    <row r="201" spans="1:9" s="136" customFormat="1" ht="12" customHeight="1" x14ac:dyDescent="0.2">
      <c r="A201" s="280" t="s">
        <v>365</v>
      </c>
      <c r="B201" s="280"/>
      <c r="C201" s="135">
        <f>+C70+C71+C72+C73+C74+C75+C76+C77+C78+C80+C81+C82+C83+C84+C85+C86+C87+C88+C89+C90+C91+C92+C93+C94+C95+C96+C97+C98+C99+C100+C101+C102+C103+C104+C105+C106+C107+C108+C109+C110+C111+C112+C113+C114+C115+C116+C117+C118+C119+C120+C121</f>
        <v>151207</v>
      </c>
      <c r="D201" s="135">
        <f t="shared" ref="D201:I201" si="4">+D70+D71+D72+D73+D74+D75+D76+D77+D78+D80+D81+D82+D83+D84+D85+D86+D87+D88+D89+D90+D91+D92+D93+D94+D95+D96+D97+D98+D99+D100+D101+D102+D103+D104+D105+D106+D107+D108+D109+D110+D111+D112+D113+D114+D115+D116+D117+D118+D119+D120+D121</f>
        <v>103199</v>
      </c>
      <c r="E201" s="135">
        <f t="shared" si="4"/>
        <v>48302</v>
      </c>
      <c r="F201" s="135">
        <f t="shared" si="4"/>
        <v>54897</v>
      </c>
      <c r="G201" s="135">
        <f t="shared" si="4"/>
        <v>48008</v>
      </c>
      <c r="H201" s="135">
        <f t="shared" si="4"/>
        <v>25192</v>
      </c>
      <c r="I201" s="135">
        <f t="shared" si="4"/>
        <v>22816</v>
      </c>
    </row>
    <row r="202" spans="1:9" s="136" customFormat="1" ht="12" customHeight="1" x14ac:dyDescent="0.2">
      <c r="A202" s="148" t="s">
        <v>360</v>
      </c>
      <c r="B202" s="148"/>
      <c r="C202" s="142">
        <f>+C161+C130+C132+C162+C168+C134+C146</f>
        <v>17124</v>
      </c>
      <c r="D202" s="142">
        <f t="shared" ref="D202:I202" si="5">+D161+D130+D132+D162+D168+D134+D146</f>
        <v>12752</v>
      </c>
      <c r="E202" s="142">
        <f t="shared" si="5"/>
        <v>6243</v>
      </c>
      <c r="F202" s="142">
        <f t="shared" si="5"/>
        <v>6509</v>
      </c>
      <c r="G202" s="142">
        <f t="shared" si="5"/>
        <v>4372</v>
      </c>
      <c r="H202" s="142">
        <f t="shared" si="5"/>
        <v>2462</v>
      </c>
      <c r="I202" s="142">
        <f t="shared" si="5"/>
        <v>1910</v>
      </c>
    </row>
    <row r="203" spans="1:9" s="136" customFormat="1" ht="12" customHeight="1" x14ac:dyDescent="0.2">
      <c r="A203" s="145"/>
      <c r="B203" s="145"/>
      <c r="C203" s="146"/>
      <c r="D203" s="146"/>
      <c r="E203" s="146"/>
      <c r="F203" s="146"/>
      <c r="G203" s="146"/>
      <c r="H203" s="146"/>
      <c r="I203" s="146"/>
    </row>
    <row r="204" spans="1:9" s="136" customFormat="1" ht="12" customHeight="1" x14ac:dyDescent="0.2">
      <c r="A204" s="150" t="s">
        <v>361</v>
      </c>
      <c r="B204" s="150"/>
      <c r="C204" s="151">
        <f>+C187-C197</f>
        <v>25845</v>
      </c>
      <c r="D204" s="151">
        <f t="shared" ref="D204:I204" si="6">+D187-D197</f>
        <v>19885</v>
      </c>
      <c r="E204" s="151">
        <f t="shared" si="6"/>
        <v>9785</v>
      </c>
      <c r="F204" s="151">
        <f t="shared" si="6"/>
        <v>10100</v>
      </c>
      <c r="G204" s="151">
        <f t="shared" si="6"/>
        <v>5960</v>
      </c>
      <c r="H204" s="151">
        <f t="shared" si="6"/>
        <v>3283</v>
      </c>
      <c r="I204" s="151">
        <f t="shared" si="6"/>
        <v>2677</v>
      </c>
    </row>
    <row r="205" spans="1:9" s="152" customFormat="1" ht="12" customHeight="1" x14ac:dyDescent="0.2">
      <c r="A205" s="292"/>
      <c r="B205" s="272"/>
      <c r="C205" s="272"/>
      <c r="D205" s="272"/>
      <c r="E205" s="272"/>
      <c r="F205" s="272"/>
      <c r="G205" s="272"/>
      <c r="H205" s="272"/>
      <c r="I205" s="272"/>
    </row>
    <row r="206" spans="1:9" s="153" customFormat="1" ht="12" customHeight="1" x14ac:dyDescent="0.2">
      <c r="A206" s="277" t="s">
        <v>375</v>
      </c>
      <c r="B206" s="277"/>
      <c r="C206" s="277"/>
      <c r="D206" s="272"/>
      <c r="E206" s="272"/>
      <c r="F206" s="272"/>
      <c r="G206" s="272"/>
      <c r="H206" s="272"/>
      <c r="I206" s="272"/>
    </row>
    <row r="207" spans="1:9" s="153" customFormat="1" ht="12" customHeight="1" x14ac:dyDescent="0.2">
      <c r="A207" s="275" t="s">
        <v>366</v>
      </c>
      <c r="B207" s="272"/>
      <c r="C207" s="272"/>
      <c r="D207" s="272"/>
      <c r="E207" s="272"/>
      <c r="F207" s="272"/>
      <c r="G207" s="272"/>
      <c r="H207" s="272"/>
      <c r="I207" s="272"/>
    </row>
    <row r="208" spans="1:9" s="154" customFormat="1" ht="12" customHeight="1" x14ac:dyDescent="0.2">
      <c r="A208" s="276"/>
      <c r="B208" s="272"/>
      <c r="C208" s="272"/>
      <c r="D208" s="272"/>
      <c r="E208" s="272"/>
      <c r="F208" s="272"/>
      <c r="G208" s="272"/>
      <c r="H208" s="272"/>
      <c r="I208" s="272"/>
    </row>
    <row r="209" spans="1:9" s="155" customFormat="1" ht="12" customHeight="1" x14ac:dyDescent="0.2">
      <c r="A209" s="277" t="s">
        <v>341</v>
      </c>
      <c r="B209" s="272"/>
      <c r="C209" s="272"/>
      <c r="D209" s="272"/>
      <c r="E209" s="272"/>
      <c r="F209" s="272"/>
      <c r="G209" s="272"/>
      <c r="H209" s="272"/>
      <c r="I209" s="272"/>
    </row>
    <row r="210" spans="1:9" s="154" customFormat="1" ht="12" customHeight="1" x14ac:dyDescent="0.2">
      <c r="A210" s="278"/>
      <c r="B210" s="272"/>
      <c r="C210" s="272"/>
      <c r="D210" s="272"/>
      <c r="E210" s="272"/>
      <c r="F210" s="272"/>
      <c r="G210" s="272"/>
      <c r="H210" s="272"/>
      <c r="I210" s="272"/>
    </row>
    <row r="211" spans="1:9" s="156" customFormat="1" ht="12" customHeight="1" x14ac:dyDescent="0.2">
      <c r="A211" s="275" t="s">
        <v>376</v>
      </c>
      <c r="B211" s="272"/>
      <c r="C211" s="272"/>
      <c r="D211" s="272"/>
      <c r="E211" s="272"/>
      <c r="F211" s="272"/>
      <c r="G211" s="272"/>
      <c r="H211" s="272"/>
      <c r="I211" s="272"/>
    </row>
    <row r="212" spans="1:9" s="156" customFormat="1" ht="12" customHeight="1" x14ac:dyDescent="0.2">
      <c r="A212" s="279" t="s">
        <v>336</v>
      </c>
      <c r="B212" s="272"/>
      <c r="C212" s="272"/>
      <c r="D212" s="272"/>
      <c r="E212" s="272"/>
      <c r="F212" s="272"/>
      <c r="G212" s="272"/>
      <c r="H212" s="272"/>
      <c r="I212" s="272"/>
    </row>
  </sheetData>
  <mergeCells count="179">
    <mergeCell ref="A184:B184"/>
    <mergeCell ref="A189:B189"/>
    <mergeCell ref="A201:B201"/>
    <mergeCell ref="A198:B198"/>
    <mergeCell ref="A199:B199"/>
    <mergeCell ref="A200:B200"/>
    <mergeCell ref="A192:B192"/>
    <mergeCell ref="A193:B193"/>
    <mergeCell ref="A194:B194"/>
    <mergeCell ref="A195:B195"/>
    <mergeCell ref="A197:B197"/>
    <mergeCell ref="A185:B185"/>
    <mergeCell ref="A187:B187"/>
    <mergeCell ref="A188:B188"/>
    <mergeCell ref="A190:B190"/>
    <mergeCell ref="A191:B191"/>
    <mergeCell ref="A178:B178"/>
    <mergeCell ref="A179:B179"/>
    <mergeCell ref="A180:B180"/>
    <mergeCell ref="A181:B181"/>
    <mergeCell ref="A182:B182"/>
    <mergeCell ref="A183:B183"/>
    <mergeCell ref="A171:B171"/>
    <mergeCell ref="A172:B172"/>
    <mergeCell ref="A173:B173"/>
    <mergeCell ref="A175:B175"/>
    <mergeCell ref="A177:B177"/>
    <mergeCell ref="A166:B166"/>
    <mergeCell ref="A167:B167"/>
    <mergeCell ref="A168:B168"/>
    <mergeCell ref="A170:B170"/>
    <mergeCell ref="A176:B176"/>
    <mergeCell ref="A159:B159"/>
    <mergeCell ref="A160:B160"/>
    <mergeCell ref="A161:B161"/>
    <mergeCell ref="A162:B162"/>
    <mergeCell ref="A163:B163"/>
    <mergeCell ref="A164:B164"/>
    <mergeCell ref="A152:B152"/>
    <mergeCell ref="A153:B153"/>
    <mergeCell ref="A154:B154"/>
    <mergeCell ref="A155:B155"/>
    <mergeCell ref="A156:B156"/>
    <mergeCell ref="A158:B158"/>
    <mergeCell ref="A145:B145"/>
    <mergeCell ref="A146:B146"/>
    <mergeCell ref="A148:B148"/>
    <mergeCell ref="A149:B149"/>
    <mergeCell ref="A150:B150"/>
    <mergeCell ref="A151:B151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3:B123"/>
    <mergeCell ref="A124:B124"/>
    <mergeCell ref="A125:B125"/>
    <mergeCell ref="A126:B126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39:B39"/>
    <mergeCell ref="A41:B41"/>
    <mergeCell ref="A42:B42"/>
    <mergeCell ref="A43:B43"/>
    <mergeCell ref="A46:B46"/>
    <mergeCell ref="A51:B51"/>
    <mergeCell ref="A65:B65"/>
    <mergeCell ref="A66:B66"/>
    <mergeCell ref="A67:B67"/>
    <mergeCell ref="A1:I1"/>
    <mergeCell ref="A2:I2"/>
    <mergeCell ref="A3:I3"/>
    <mergeCell ref="A4:I4"/>
    <mergeCell ref="A5:B5"/>
    <mergeCell ref="D5:F5"/>
    <mergeCell ref="G5:I5"/>
    <mergeCell ref="A25:B25"/>
    <mergeCell ref="A28:B28"/>
    <mergeCell ref="A12:B12"/>
    <mergeCell ref="A16:B16"/>
    <mergeCell ref="A20:B20"/>
    <mergeCell ref="A22:B22"/>
    <mergeCell ref="A23:B23"/>
    <mergeCell ref="A24:B24"/>
    <mergeCell ref="A212:I212"/>
    <mergeCell ref="A211:I211"/>
    <mergeCell ref="A210:I210"/>
    <mergeCell ref="A209:I209"/>
    <mergeCell ref="A208:I208"/>
    <mergeCell ref="A207:I207"/>
    <mergeCell ref="A206:I206"/>
    <mergeCell ref="A205:I205"/>
    <mergeCell ref="A6:B6"/>
    <mergeCell ref="D6:F6"/>
    <mergeCell ref="G6:I6"/>
    <mergeCell ref="A7:I7"/>
    <mergeCell ref="A9:B9"/>
    <mergeCell ref="A11:B11"/>
    <mergeCell ref="A31:B31"/>
    <mergeCell ref="A32:B32"/>
    <mergeCell ref="A37:B37"/>
    <mergeCell ref="A38:B38"/>
    <mergeCell ref="A52:B52"/>
    <mergeCell ref="A53:B53"/>
    <mergeCell ref="A54:B54"/>
    <mergeCell ref="A56:B56"/>
    <mergeCell ref="A57:B57"/>
    <mergeCell ref="A58:B58"/>
  </mergeCells>
  <pageMargins left="0" right="0" top="0" bottom="0" header="0" footer="0"/>
  <pageSetup paperSize="9" scale="80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I227"/>
  <sheetViews>
    <sheetView workbookViewId="0">
      <selection sqref="A1:I1"/>
    </sheetView>
  </sheetViews>
  <sheetFormatPr defaultRowHeight="12" customHeight="1" x14ac:dyDescent="0.2"/>
  <cols>
    <col min="1" max="1" width="1.7109375" style="1" customWidth="1"/>
    <col min="2" max="2" width="28.140625" style="1" customWidth="1"/>
    <col min="3" max="9" width="8.42578125" style="2" customWidth="1"/>
    <col min="10" max="16384" width="9.140625" style="1"/>
  </cols>
  <sheetData>
    <row r="1" spans="1:9" s="3" customFormat="1" ht="12.7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</row>
    <row r="2" spans="1:9" s="3" customFormat="1" ht="12.75" customHeight="1" x14ac:dyDescent="0.2">
      <c r="A2" s="300" t="s">
        <v>371</v>
      </c>
      <c r="B2" s="300"/>
      <c r="C2" s="300"/>
      <c r="D2" s="300"/>
      <c r="E2" s="300"/>
      <c r="F2" s="300"/>
      <c r="G2" s="300"/>
      <c r="H2" s="300"/>
      <c r="I2" s="300"/>
    </row>
    <row r="3" spans="1:9" s="4" customFormat="1" ht="12.75" customHeight="1" x14ac:dyDescent="0.25">
      <c r="A3" s="301"/>
      <c r="B3" s="301"/>
      <c r="C3" s="301"/>
      <c r="D3" s="301"/>
      <c r="E3" s="301"/>
      <c r="F3" s="301"/>
      <c r="G3" s="301"/>
      <c r="H3" s="301"/>
      <c r="I3" s="301"/>
    </row>
    <row r="4" spans="1:9" s="4" customFormat="1" ht="12.75" customHeight="1" x14ac:dyDescent="0.25">
      <c r="A4" s="302"/>
      <c r="B4" s="302"/>
      <c r="C4" s="302"/>
      <c r="D4" s="302"/>
      <c r="E4" s="302"/>
      <c r="F4" s="302"/>
      <c r="G4" s="302"/>
      <c r="H4" s="302"/>
      <c r="I4" s="302"/>
    </row>
    <row r="5" spans="1:9" s="115" customFormat="1" ht="12" customHeight="1" x14ac:dyDescent="0.2">
      <c r="A5" s="257"/>
      <c r="B5" s="258"/>
      <c r="C5" s="114" t="s">
        <v>1</v>
      </c>
      <c r="D5" s="259" t="s">
        <v>2</v>
      </c>
      <c r="E5" s="260"/>
      <c r="F5" s="261"/>
      <c r="G5" s="259" t="s">
        <v>3</v>
      </c>
      <c r="H5" s="260"/>
      <c r="I5" s="260"/>
    </row>
    <row r="6" spans="1:9" s="115" customFormat="1" ht="12" customHeight="1" x14ac:dyDescent="0.2">
      <c r="A6" s="248"/>
      <c r="B6" s="249"/>
      <c r="C6" s="116"/>
      <c r="D6" s="250"/>
      <c r="E6" s="251"/>
      <c r="F6" s="249"/>
      <c r="G6" s="250"/>
      <c r="H6" s="251"/>
      <c r="I6" s="251"/>
    </row>
    <row r="7" spans="1:9" s="115" customFormat="1" ht="12" customHeight="1" x14ac:dyDescent="0.2">
      <c r="A7" s="248"/>
      <c r="B7" s="248"/>
      <c r="C7" s="248"/>
      <c r="D7" s="248"/>
      <c r="E7" s="248"/>
      <c r="F7" s="248"/>
      <c r="G7" s="248"/>
      <c r="H7" s="248"/>
      <c r="I7" s="248"/>
    </row>
    <row r="8" spans="1:9" s="8" customFormat="1" ht="12" customHeight="1" x14ac:dyDescent="0.2">
      <c r="A8" s="9"/>
      <c r="B8" s="9"/>
      <c r="C8" s="10"/>
      <c r="D8" s="10" t="s">
        <v>1</v>
      </c>
      <c r="E8" s="10" t="s">
        <v>4</v>
      </c>
      <c r="F8" s="10" t="s">
        <v>5</v>
      </c>
      <c r="G8" s="10" t="s">
        <v>1</v>
      </c>
      <c r="H8" s="10" t="s">
        <v>4</v>
      </c>
      <c r="I8" s="10" t="s">
        <v>5</v>
      </c>
    </row>
    <row r="9" spans="1:9" s="11" customFormat="1" ht="12" customHeight="1" x14ac:dyDescent="0.2">
      <c r="A9" s="252" t="s">
        <v>6</v>
      </c>
      <c r="B9" s="252"/>
      <c r="C9" s="12">
        <f t="shared" ref="C9:I9" si="0">C11+C22+C37+C41+C51</f>
        <v>354375</v>
      </c>
      <c r="D9" s="12">
        <f t="shared" si="0"/>
        <v>254828</v>
      </c>
      <c r="E9" s="12">
        <f t="shared" si="0"/>
        <v>120024</v>
      </c>
      <c r="F9" s="12">
        <f t="shared" si="0"/>
        <v>134804</v>
      </c>
      <c r="G9" s="12">
        <f t="shared" si="0"/>
        <v>99547</v>
      </c>
      <c r="H9" s="12">
        <f t="shared" si="0"/>
        <v>52853</v>
      </c>
      <c r="I9" s="12">
        <f t="shared" si="0"/>
        <v>46694</v>
      </c>
    </row>
    <row r="10" spans="1:9" s="11" customFormat="1" ht="12" customHeight="1" x14ac:dyDescent="0.2">
      <c r="A10" s="13"/>
      <c r="B10" s="13"/>
      <c r="C10" s="14"/>
      <c r="D10" s="14"/>
      <c r="E10" s="14"/>
      <c r="F10" s="14"/>
      <c r="G10" s="14"/>
      <c r="H10" s="14"/>
      <c r="I10" s="14"/>
    </row>
    <row r="11" spans="1:9" s="15" customFormat="1" ht="12" customHeight="1" x14ac:dyDescent="0.2">
      <c r="A11" s="243" t="s">
        <v>7</v>
      </c>
      <c r="B11" s="243"/>
      <c r="C11" s="16">
        <f t="shared" ref="C11:I11" si="1">C12+C16+C20</f>
        <v>29820</v>
      </c>
      <c r="D11" s="16">
        <f t="shared" si="1"/>
        <v>22423</v>
      </c>
      <c r="E11" s="16">
        <f t="shared" si="1"/>
        <v>11009</v>
      </c>
      <c r="F11" s="16">
        <f t="shared" si="1"/>
        <v>11414</v>
      </c>
      <c r="G11" s="16">
        <f t="shared" si="1"/>
        <v>7397</v>
      </c>
      <c r="H11" s="16">
        <f t="shared" si="1"/>
        <v>4176</v>
      </c>
      <c r="I11" s="16">
        <f t="shared" si="1"/>
        <v>3221</v>
      </c>
    </row>
    <row r="12" spans="1:9" s="17" customFormat="1" ht="12" customHeight="1" x14ac:dyDescent="0.2">
      <c r="A12" s="240" t="s">
        <v>8</v>
      </c>
      <c r="B12" s="240"/>
      <c r="C12" s="19">
        <f t="shared" ref="C12:I12" si="2">C13+C14+C15</f>
        <v>9335</v>
      </c>
      <c r="D12" s="19">
        <f t="shared" si="2"/>
        <v>6725</v>
      </c>
      <c r="E12" s="19">
        <f t="shared" si="2"/>
        <v>3301</v>
      </c>
      <c r="F12" s="19">
        <f t="shared" si="2"/>
        <v>3424</v>
      </c>
      <c r="G12" s="19">
        <f t="shared" si="2"/>
        <v>2610</v>
      </c>
      <c r="H12" s="19">
        <f t="shared" si="2"/>
        <v>1460</v>
      </c>
      <c r="I12" s="19">
        <f t="shared" si="2"/>
        <v>1150</v>
      </c>
    </row>
    <row r="13" spans="1:9" s="17" customFormat="1" ht="12" customHeight="1" x14ac:dyDescent="0.2">
      <c r="A13" s="20"/>
      <c r="B13" s="21" t="s">
        <v>9</v>
      </c>
      <c r="C13" s="19">
        <f t="shared" ref="C13:I13" si="3">C191+C192+C194+C199+C200</f>
        <v>3320</v>
      </c>
      <c r="D13" s="19">
        <f t="shared" si="3"/>
        <v>2518</v>
      </c>
      <c r="E13" s="19">
        <f t="shared" si="3"/>
        <v>1230</v>
      </c>
      <c r="F13" s="19">
        <f t="shared" si="3"/>
        <v>1288</v>
      </c>
      <c r="G13" s="19">
        <f t="shared" si="3"/>
        <v>802</v>
      </c>
      <c r="H13" s="19">
        <f t="shared" si="3"/>
        <v>464</v>
      </c>
      <c r="I13" s="19">
        <f t="shared" si="3"/>
        <v>338</v>
      </c>
    </row>
    <row r="14" spans="1:9" s="17" customFormat="1" ht="12" customHeight="1" x14ac:dyDescent="0.2">
      <c r="A14" s="20"/>
      <c r="B14" s="21" t="s">
        <v>10</v>
      </c>
      <c r="C14" s="19">
        <f t="shared" ref="C14:I14" si="4">+C195</f>
        <v>2978</v>
      </c>
      <c r="D14" s="19">
        <f t="shared" si="4"/>
        <v>2342</v>
      </c>
      <c r="E14" s="19">
        <f t="shared" si="4"/>
        <v>1174</v>
      </c>
      <c r="F14" s="19">
        <f t="shared" si="4"/>
        <v>1168</v>
      </c>
      <c r="G14" s="19">
        <f t="shared" si="4"/>
        <v>636</v>
      </c>
      <c r="H14" s="19">
        <f t="shared" si="4"/>
        <v>319</v>
      </c>
      <c r="I14" s="19">
        <f t="shared" si="4"/>
        <v>317</v>
      </c>
    </row>
    <row r="15" spans="1:9" s="17" customFormat="1" ht="12" customHeight="1" x14ac:dyDescent="0.2">
      <c r="A15" s="20"/>
      <c r="B15" s="22" t="s">
        <v>11</v>
      </c>
      <c r="C15" s="19">
        <f t="shared" ref="C15:I15" si="5">C193+C196+C197+C198</f>
        <v>3037</v>
      </c>
      <c r="D15" s="19">
        <f t="shared" si="5"/>
        <v>1865</v>
      </c>
      <c r="E15" s="19">
        <f t="shared" si="5"/>
        <v>897</v>
      </c>
      <c r="F15" s="19">
        <f t="shared" si="5"/>
        <v>968</v>
      </c>
      <c r="G15" s="19">
        <f t="shared" si="5"/>
        <v>1172</v>
      </c>
      <c r="H15" s="19">
        <f t="shared" si="5"/>
        <v>677</v>
      </c>
      <c r="I15" s="19">
        <f t="shared" si="5"/>
        <v>495</v>
      </c>
    </row>
    <row r="16" spans="1:9" s="17" customFormat="1" ht="12" customHeight="1" x14ac:dyDescent="0.2">
      <c r="A16" s="240" t="s">
        <v>12</v>
      </c>
      <c r="B16" s="240"/>
      <c r="C16" s="19">
        <f t="shared" ref="C16:I16" si="6">C17+C18+C19</f>
        <v>5767</v>
      </c>
      <c r="D16" s="19">
        <f t="shared" si="6"/>
        <v>5199</v>
      </c>
      <c r="E16" s="19">
        <f t="shared" si="6"/>
        <v>2577</v>
      </c>
      <c r="F16" s="19">
        <f t="shared" si="6"/>
        <v>2622</v>
      </c>
      <c r="G16" s="19">
        <f t="shared" si="6"/>
        <v>568</v>
      </c>
      <c r="H16" s="19">
        <f t="shared" si="6"/>
        <v>327</v>
      </c>
      <c r="I16" s="19">
        <f t="shared" si="6"/>
        <v>241</v>
      </c>
    </row>
    <row r="17" spans="1:9" s="17" customFormat="1" ht="12" customHeight="1" x14ac:dyDescent="0.2">
      <c r="A17" s="20"/>
      <c r="B17" s="21" t="s">
        <v>13</v>
      </c>
      <c r="C17" s="19">
        <f t="shared" ref="C17:I17" si="7">+C187</f>
        <v>1816</v>
      </c>
      <c r="D17" s="19">
        <f t="shared" si="7"/>
        <v>1663</v>
      </c>
      <c r="E17" s="19">
        <f t="shared" si="7"/>
        <v>817</v>
      </c>
      <c r="F17" s="19">
        <f t="shared" si="7"/>
        <v>846</v>
      </c>
      <c r="G17" s="19">
        <f t="shared" si="7"/>
        <v>153</v>
      </c>
      <c r="H17" s="19">
        <f t="shared" si="7"/>
        <v>90</v>
      </c>
      <c r="I17" s="19">
        <f t="shared" si="7"/>
        <v>63</v>
      </c>
    </row>
    <row r="18" spans="1:9" s="17" customFormat="1" ht="12" customHeight="1" x14ac:dyDescent="0.2">
      <c r="A18" s="20"/>
      <c r="B18" s="21" t="s">
        <v>14</v>
      </c>
      <c r="C18" s="19">
        <f t="shared" ref="C18:I18" si="8">+C186</f>
        <v>1850</v>
      </c>
      <c r="D18" s="19">
        <f t="shared" si="8"/>
        <v>1626</v>
      </c>
      <c r="E18" s="19">
        <f t="shared" si="8"/>
        <v>794</v>
      </c>
      <c r="F18" s="19">
        <f t="shared" si="8"/>
        <v>832</v>
      </c>
      <c r="G18" s="19">
        <f t="shared" si="8"/>
        <v>224</v>
      </c>
      <c r="H18" s="19">
        <f t="shared" si="8"/>
        <v>123</v>
      </c>
      <c r="I18" s="19">
        <f t="shared" si="8"/>
        <v>101</v>
      </c>
    </row>
    <row r="19" spans="1:9" s="17" customFormat="1" ht="12" customHeight="1" x14ac:dyDescent="0.2">
      <c r="A19" s="23"/>
      <c r="B19" s="21" t="s">
        <v>15</v>
      </c>
      <c r="C19" s="19">
        <f t="shared" ref="C19:I19" si="9">C188</f>
        <v>2101</v>
      </c>
      <c r="D19" s="19">
        <f t="shared" si="9"/>
        <v>1910</v>
      </c>
      <c r="E19" s="19">
        <f t="shared" si="9"/>
        <v>966</v>
      </c>
      <c r="F19" s="19">
        <f t="shared" si="9"/>
        <v>944</v>
      </c>
      <c r="G19" s="19">
        <f t="shared" si="9"/>
        <v>191</v>
      </c>
      <c r="H19" s="19">
        <f t="shared" si="9"/>
        <v>114</v>
      </c>
      <c r="I19" s="19">
        <f t="shared" si="9"/>
        <v>77</v>
      </c>
    </row>
    <row r="20" spans="1:9" s="17" customFormat="1" ht="12" customHeight="1" x14ac:dyDescent="0.2">
      <c r="A20" s="242" t="s">
        <v>16</v>
      </c>
      <c r="B20" s="242"/>
      <c r="C20" s="25">
        <f t="shared" ref="C20:I20" si="10">C178+C179+C180+C164+C181+C182+C169+C183+C172</f>
        <v>14718</v>
      </c>
      <c r="D20" s="25">
        <f t="shared" si="10"/>
        <v>10499</v>
      </c>
      <c r="E20" s="25">
        <f t="shared" si="10"/>
        <v>5131</v>
      </c>
      <c r="F20" s="25">
        <f t="shared" si="10"/>
        <v>5368</v>
      </c>
      <c r="G20" s="25">
        <f t="shared" si="10"/>
        <v>4219</v>
      </c>
      <c r="H20" s="25">
        <f t="shared" si="10"/>
        <v>2389</v>
      </c>
      <c r="I20" s="25">
        <f t="shared" si="10"/>
        <v>1830</v>
      </c>
    </row>
    <row r="21" spans="1:9" s="17" customFormat="1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s="15" customFormat="1" ht="12" customHeight="1" x14ac:dyDescent="0.2">
      <c r="A22" s="243" t="s">
        <v>345</v>
      </c>
      <c r="B22" s="243"/>
      <c r="C22" s="16">
        <f t="shared" ref="C22:I22" si="11">C23+C24+C25+C28+C31+C32</f>
        <v>70214</v>
      </c>
      <c r="D22" s="16">
        <f t="shared" si="11"/>
        <v>53479</v>
      </c>
      <c r="E22" s="16">
        <f t="shared" si="11"/>
        <v>25061</v>
      </c>
      <c r="F22" s="16">
        <f t="shared" si="11"/>
        <v>28418</v>
      </c>
      <c r="G22" s="16">
        <f t="shared" si="11"/>
        <v>16735</v>
      </c>
      <c r="H22" s="16">
        <f t="shared" si="11"/>
        <v>8788</v>
      </c>
      <c r="I22" s="16">
        <f t="shared" si="11"/>
        <v>7947</v>
      </c>
    </row>
    <row r="23" spans="1:9" s="17" customFormat="1" ht="12" customHeight="1" x14ac:dyDescent="0.2">
      <c r="A23" s="240" t="s">
        <v>18</v>
      </c>
      <c r="B23" s="240"/>
      <c r="C23" s="19">
        <f t="shared" ref="C23:I23" si="12">C124+C126+C127+C135+C136+C138+C139+C141+C142</f>
        <v>41841</v>
      </c>
      <c r="D23" s="19">
        <f t="shared" si="12"/>
        <v>29908</v>
      </c>
      <c r="E23" s="19">
        <f t="shared" si="12"/>
        <v>13729</v>
      </c>
      <c r="F23" s="19">
        <f t="shared" si="12"/>
        <v>16179</v>
      </c>
      <c r="G23" s="19">
        <f t="shared" si="12"/>
        <v>11933</v>
      </c>
      <c r="H23" s="19">
        <f t="shared" si="12"/>
        <v>6180</v>
      </c>
      <c r="I23" s="19">
        <f t="shared" si="12"/>
        <v>5753</v>
      </c>
    </row>
    <row r="24" spans="1:9" s="17" customFormat="1" ht="12" customHeight="1" x14ac:dyDescent="0.2">
      <c r="A24" s="240" t="s">
        <v>19</v>
      </c>
      <c r="B24" s="240"/>
      <c r="C24" s="19">
        <f t="shared" ref="C24:I24" si="13">C132</f>
        <v>5154</v>
      </c>
      <c r="D24" s="19">
        <f t="shared" si="13"/>
        <v>4047</v>
      </c>
      <c r="E24" s="19">
        <f t="shared" si="13"/>
        <v>1932</v>
      </c>
      <c r="F24" s="19">
        <f t="shared" si="13"/>
        <v>2115</v>
      </c>
      <c r="G24" s="19">
        <f t="shared" si="13"/>
        <v>1107</v>
      </c>
      <c r="H24" s="19">
        <f t="shared" si="13"/>
        <v>610</v>
      </c>
      <c r="I24" s="19">
        <f t="shared" si="13"/>
        <v>497</v>
      </c>
    </row>
    <row r="25" spans="1:9" s="17" customFormat="1" ht="12" customHeight="1" x14ac:dyDescent="0.2">
      <c r="A25" s="240" t="s">
        <v>20</v>
      </c>
      <c r="B25" s="240"/>
      <c r="C25" s="19">
        <f t="shared" ref="C25:I25" si="14">C26+C27</f>
        <v>12706</v>
      </c>
      <c r="D25" s="19">
        <f t="shared" si="14"/>
        <v>10233</v>
      </c>
      <c r="E25" s="19">
        <f t="shared" si="14"/>
        <v>4909</v>
      </c>
      <c r="F25" s="19">
        <f t="shared" si="14"/>
        <v>5324</v>
      </c>
      <c r="G25" s="19">
        <f t="shared" si="14"/>
        <v>2473</v>
      </c>
      <c r="H25" s="19">
        <f t="shared" si="14"/>
        <v>1311</v>
      </c>
      <c r="I25" s="19">
        <f t="shared" si="14"/>
        <v>1162</v>
      </c>
    </row>
    <row r="26" spans="1:9" s="17" customFormat="1" ht="12" customHeight="1" x14ac:dyDescent="0.2">
      <c r="A26" s="26"/>
      <c r="B26" s="21" t="s">
        <v>21</v>
      </c>
      <c r="C26" s="19">
        <f t="shared" ref="C26:I26" si="15">C125+C129+C131+C137+C143+C146</f>
        <v>871</v>
      </c>
      <c r="D26" s="19">
        <f t="shared" si="15"/>
        <v>805</v>
      </c>
      <c r="E26" s="19">
        <f t="shared" si="15"/>
        <v>383</v>
      </c>
      <c r="F26" s="19">
        <f t="shared" si="15"/>
        <v>422</v>
      </c>
      <c r="G26" s="19">
        <f t="shared" si="15"/>
        <v>66</v>
      </c>
      <c r="H26" s="19">
        <f t="shared" si="15"/>
        <v>40</v>
      </c>
      <c r="I26" s="19">
        <f t="shared" si="15"/>
        <v>26</v>
      </c>
    </row>
    <row r="27" spans="1:9" s="17" customFormat="1" ht="12" customHeight="1" x14ac:dyDescent="0.2">
      <c r="A27" s="23"/>
      <c r="B27" s="21" t="s">
        <v>22</v>
      </c>
      <c r="C27" s="19">
        <f t="shared" ref="C27:I27" si="16">C130+C133+C134+C144</f>
        <v>11835</v>
      </c>
      <c r="D27" s="19">
        <f t="shared" si="16"/>
        <v>9428</v>
      </c>
      <c r="E27" s="19">
        <f t="shared" si="16"/>
        <v>4526</v>
      </c>
      <c r="F27" s="19">
        <f t="shared" si="16"/>
        <v>4902</v>
      </c>
      <c r="G27" s="19">
        <f t="shared" si="16"/>
        <v>2407</v>
      </c>
      <c r="H27" s="19">
        <f t="shared" si="16"/>
        <v>1271</v>
      </c>
      <c r="I27" s="19">
        <f t="shared" si="16"/>
        <v>1136</v>
      </c>
    </row>
    <row r="28" spans="1:9" s="17" customFormat="1" ht="12" customHeight="1" x14ac:dyDescent="0.2">
      <c r="A28" s="240" t="s">
        <v>23</v>
      </c>
      <c r="B28" s="240"/>
      <c r="C28" s="19">
        <f t="shared" ref="C28:I28" si="17">C29+C30</f>
        <v>3791</v>
      </c>
      <c r="D28" s="19">
        <f t="shared" si="17"/>
        <v>3338</v>
      </c>
      <c r="E28" s="19">
        <f t="shared" si="17"/>
        <v>1576</v>
      </c>
      <c r="F28" s="19">
        <f t="shared" si="17"/>
        <v>1762</v>
      </c>
      <c r="G28" s="19">
        <f t="shared" si="17"/>
        <v>453</v>
      </c>
      <c r="H28" s="19">
        <f t="shared" si="17"/>
        <v>245</v>
      </c>
      <c r="I28" s="19">
        <f t="shared" si="17"/>
        <v>208</v>
      </c>
    </row>
    <row r="29" spans="1:9" s="17" customFormat="1" ht="12" customHeight="1" x14ac:dyDescent="0.2">
      <c r="A29" s="26"/>
      <c r="B29" s="21" t="s">
        <v>24</v>
      </c>
      <c r="C29" s="19">
        <f t="shared" ref="C29:I29" si="18">+C128</f>
        <v>1183</v>
      </c>
      <c r="D29" s="19">
        <f t="shared" si="18"/>
        <v>1058</v>
      </c>
      <c r="E29" s="19">
        <f t="shared" si="18"/>
        <v>520</v>
      </c>
      <c r="F29" s="19">
        <f t="shared" si="18"/>
        <v>538</v>
      </c>
      <c r="G29" s="19">
        <f t="shared" si="18"/>
        <v>125</v>
      </c>
      <c r="H29" s="19">
        <f t="shared" si="18"/>
        <v>74</v>
      </c>
      <c r="I29" s="19">
        <f t="shared" si="18"/>
        <v>51</v>
      </c>
    </row>
    <row r="30" spans="1:9" s="17" customFormat="1" ht="12" customHeight="1" x14ac:dyDescent="0.2">
      <c r="A30" s="23"/>
      <c r="B30" s="21" t="s">
        <v>25</v>
      </c>
      <c r="C30" s="19">
        <f t="shared" ref="C30:I30" si="19">C145</f>
        <v>2608</v>
      </c>
      <c r="D30" s="19">
        <f t="shared" si="19"/>
        <v>2280</v>
      </c>
      <c r="E30" s="19">
        <f t="shared" si="19"/>
        <v>1056</v>
      </c>
      <c r="F30" s="19">
        <f t="shared" si="19"/>
        <v>1224</v>
      </c>
      <c r="G30" s="19">
        <f t="shared" si="19"/>
        <v>328</v>
      </c>
      <c r="H30" s="19">
        <f t="shared" si="19"/>
        <v>171</v>
      </c>
      <c r="I30" s="19">
        <f t="shared" si="19"/>
        <v>157</v>
      </c>
    </row>
    <row r="31" spans="1:9" s="17" customFormat="1" ht="12" customHeight="1" x14ac:dyDescent="0.2">
      <c r="A31" s="240" t="s">
        <v>26</v>
      </c>
      <c r="B31" s="240"/>
      <c r="C31" s="19">
        <f t="shared" ref="C31:I31" si="20">C140</f>
        <v>698</v>
      </c>
      <c r="D31" s="19">
        <f t="shared" si="20"/>
        <v>648</v>
      </c>
      <c r="E31" s="19">
        <f t="shared" si="20"/>
        <v>328</v>
      </c>
      <c r="F31" s="19">
        <f t="shared" si="20"/>
        <v>320</v>
      </c>
      <c r="G31" s="19">
        <f t="shared" si="20"/>
        <v>50</v>
      </c>
      <c r="H31" s="19">
        <f t="shared" si="20"/>
        <v>31</v>
      </c>
      <c r="I31" s="19">
        <f t="shared" si="20"/>
        <v>19</v>
      </c>
    </row>
    <row r="32" spans="1:9" s="17" customFormat="1" ht="12" customHeight="1" x14ac:dyDescent="0.2">
      <c r="A32" s="240" t="s">
        <v>346</v>
      </c>
      <c r="B32" s="240"/>
      <c r="C32" s="19">
        <f t="shared" ref="C32:I32" si="21">C33+C34+C35</f>
        <v>6024</v>
      </c>
      <c r="D32" s="19">
        <f t="shared" si="21"/>
        <v>5305</v>
      </c>
      <c r="E32" s="19">
        <f t="shared" si="21"/>
        <v>2587</v>
      </c>
      <c r="F32" s="19">
        <f t="shared" si="21"/>
        <v>2718</v>
      </c>
      <c r="G32" s="19">
        <f t="shared" si="21"/>
        <v>719</v>
      </c>
      <c r="H32" s="19">
        <f t="shared" si="21"/>
        <v>411</v>
      </c>
      <c r="I32" s="19">
        <f t="shared" si="21"/>
        <v>308</v>
      </c>
    </row>
    <row r="33" spans="1:9" s="17" customFormat="1" ht="12" customHeight="1" x14ac:dyDescent="0.2">
      <c r="A33" s="26"/>
      <c r="B33" s="21" t="s">
        <v>28</v>
      </c>
      <c r="C33" s="19">
        <f t="shared" ref="C33:I33" si="22">C154</f>
        <v>569</v>
      </c>
      <c r="D33" s="19">
        <f t="shared" si="22"/>
        <v>510</v>
      </c>
      <c r="E33" s="19">
        <f t="shared" si="22"/>
        <v>259</v>
      </c>
      <c r="F33" s="19">
        <f t="shared" si="22"/>
        <v>251</v>
      </c>
      <c r="G33" s="19">
        <f t="shared" si="22"/>
        <v>59</v>
      </c>
      <c r="H33" s="19">
        <f t="shared" si="22"/>
        <v>46</v>
      </c>
      <c r="I33" s="19">
        <f t="shared" si="22"/>
        <v>13</v>
      </c>
    </row>
    <row r="34" spans="1:9" s="17" customFormat="1" ht="12" customHeight="1" x14ac:dyDescent="0.2">
      <c r="A34" s="20"/>
      <c r="B34" s="21" t="s">
        <v>29</v>
      </c>
      <c r="C34" s="19">
        <f t="shared" ref="C34:I34" si="23">C150+C151+C152+C155</f>
        <v>207</v>
      </c>
      <c r="D34" s="19">
        <f t="shared" si="23"/>
        <v>174</v>
      </c>
      <c r="E34" s="19">
        <f t="shared" si="23"/>
        <v>101</v>
      </c>
      <c r="F34" s="19">
        <f t="shared" si="23"/>
        <v>73</v>
      </c>
      <c r="G34" s="19">
        <f t="shared" si="23"/>
        <v>33</v>
      </c>
      <c r="H34" s="19">
        <f t="shared" si="23"/>
        <v>21</v>
      </c>
      <c r="I34" s="19">
        <f t="shared" si="23"/>
        <v>12</v>
      </c>
    </row>
    <row r="35" spans="1:9" s="17" customFormat="1" ht="12" customHeight="1" x14ac:dyDescent="0.2">
      <c r="A35" s="20"/>
      <c r="B35" s="27" t="s">
        <v>347</v>
      </c>
      <c r="C35" s="25">
        <f t="shared" ref="C35:I35" si="24">C149+C153+C156</f>
        <v>5248</v>
      </c>
      <c r="D35" s="25">
        <f t="shared" si="24"/>
        <v>4621</v>
      </c>
      <c r="E35" s="25">
        <f t="shared" si="24"/>
        <v>2227</v>
      </c>
      <c r="F35" s="25">
        <f t="shared" si="24"/>
        <v>2394</v>
      </c>
      <c r="G35" s="25">
        <f t="shared" si="24"/>
        <v>627</v>
      </c>
      <c r="H35" s="25">
        <f t="shared" si="24"/>
        <v>344</v>
      </c>
      <c r="I35" s="25">
        <f t="shared" si="24"/>
        <v>283</v>
      </c>
    </row>
    <row r="36" spans="1:9" s="17" customFormat="1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s="15" customFormat="1" ht="12" customHeight="1" x14ac:dyDescent="0.2">
      <c r="A37" s="243" t="s">
        <v>31</v>
      </c>
      <c r="B37" s="243"/>
      <c r="C37" s="16">
        <f t="shared" ref="C37:I37" si="25">C38+C39</f>
        <v>50190</v>
      </c>
      <c r="D37" s="16">
        <f t="shared" si="25"/>
        <v>36426</v>
      </c>
      <c r="E37" s="16">
        <f t="shared" si="25"/>
        <v>17107</v>
      </c>
      <c r="F37" s="16">
        <f t="shared" si="25"/>
        <v>19319</v>
      </c>
      <c r="G37" s="16">
        <f t="shared" si="25"/>
        <v>13764</v>
      </c>
      <c r="H37" s="16">
        <f t="shared" si="25"/>
        <v>7308</v>
      </c>
      <c r="I37" s="16">
        <f t="shared" si="25"/>
        <v>6456</v>
      </c>
    </row>
    <row r="38" spans="1:9" s="17" customFormat="1" ht="12" customHeight="1" x14ac:dyDescent="0.2">
      <c r="A38" s="240" t="s">
        <v>32</v>
      </c>
      <c r="B38" s="240"/>
      <c r="C38" s="19">
        <f t="shared" ref="C38:I38" si="26">C159+C160+C162+C163+C165+C168+C170+C171+C174+C175</f>
        <v>44044</v>
      </c>
      <c r="D38" s="19">
        <f t="shared" si="26"/>
        <v>32240</v>
      </c>
      <c r="E38" s="19">
        <f t="shared" si="26"/>
        <v>15067</v>
      </c>
      <c r="F38" s="19">
        <f t="shared" si="26"/>
        <v>17173</v>
      </c>
      <c r="G38" s="19">
        <f t="shared" si="26"/>
        <v>11804</v>
      </c>
      <c r="H38" s="19">
        <f t="shared" si="26"/>
        <v>6252</v>
      </c>
      <c r="I38" s="19">
        <f t="shared" si="26"/>
        <v>5552</v>
      </c>
    </row>
    <row r="39" spans="1:9" s="17" customFormat="1" ht="12" customHeight="1" x14ac:dyDescent="0.2">
      <c r="A39" s="242" t="s">
        <v>33</v>
      </c>
      <c r="B39" s="242"/>
      <c r="C39" s="25">
        <f t="shared" ref="C39:I39" si="27">+C161+C166+C173</f>
        <v>6146</v>
      </c>
      <c r="D39" s="25">
        <f t="shared" si="27"/>
        <v>4186</v>
      </c>
      <c r="E39" s="25">
        <f t="shared" si="27"/>
        <v>2040</v>
      </c>
      <c r="F39" s="25">
        <f t="shared" si="27"/>
        <v>2146</v>
      </c>
      <c r="G39" s="25">
        <f t="shared" si="27"/>
        <v>1960</v>
      </c>
      <c r="H39" s="25">
        <f t="shared" si="27"/>
        <v>1056</v>
      </c>
      <c r="I39" s="25">
        <f t="shared" si="27"/>
        <v>904</v>
      </c>
    </row>
    <row r="40" spans="1:9" s="17" customFormat="1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s="15" customFormat="1" ht="12" customHeight="1" x14ac:dyDescent="0.2">
      <c r="A41" s="243" t="s">
        <v>34</v>
      </c>
      <c r="B41" s="243"/>
      <c r="C41" s="16">
        <f t="shared" ref="C41:I41" si="28">C42+C43+C46</f>
        <v>147228</v>
      </c>
      <c r="D41" s="16">
        <f t="shared" si="28"/>
        <v>100147</v>
      </c>
      <c r="E41" s="16">
        <f t="shared" si="28"/>
        <v>46800</v>
      </c>
      <c r="F41" s="16">
        <f t="shared" si="28"/>
        <v>53347</v>
      </c>
      <c r="G41" s="16">
        <f t="shared" si="28"/>
        <v>47081</v>
      </c>
      <c r="H41" s="16">
        <f t="shared" si="28"/>
        <v>24748</v>
      </c>
      <c r="I41" s="16">
        <f t="shared" si="28"/>
        <v>22333</v>
      </c>
    </row>
    <row r="42" spans="1:9" s="17" customFormat="1" ht="12" customHeight="1" x14ac:dyDescent="0.2">
      <c r="A42" s="240" t="s">
        <v>35</v>
      </c>
      <c r="B42" s="240"/>
      <c r="C42" s="19">
        <f t="shared" ref="C42:I42" si="29">C81+C82+C85+C86+C88+C90+C92+C93+C97+C99+C104+C105+C109+C112+C115+C117+C120+C121</f>
        <v>99654</v>
      </c>
      <c r="D42" s="19">
        <f t="shared" si="29"/>
        <v>62487</v>
      </c>
      <c r="E42" s="19">
        <f t="shared" si="29"/>
        <v>28923</v>
      </c>
      <c r="F42" s="19">
        <f t="shared" si="29"/>
        <v>33564</v>
      </c>
      <c r="G42" s="19">
        <f t="shared" si="29"/>
        <v>37167</v>
      </c>
      <c r="H42" s="19">
        <f t="shared" si="29"/>
        <v>19314</v>
      </c>
      <c r="I42" s="19">
        <f t="shared" si="29"/>
        <v>17853</v>
      </c>
    </row>
    <row r="43" spans="1:9" s="17" customFormat="1" ht="12" customHeight="1" x14ac:dyDescent="0.2">
      <c r="A43" s="247" t="s">
        <v>36</v>
      </c>
      <c r="B43" s="247"/>
      <c r="C43" s="19">
        <f t="shared" ref="C43:I43" si="30">C44+C45</f>
        <v>23624</v>
      </c>
      <c r="D43" s="19">
        <f t="shared" si="30"/>
        <v>19438</v>
      </c>
      <c r="E43" s="19">
        <f t="shared" si="30"/>
        <v>9415</v>
      </c>
      <c r="F43" s="19">
        <f t="shared" si="30"/>
        <v>10023</v>
      </c>
      <c r="G43" s="19">
        <f t="shared" si="30"/>
        <v>4186</v>
      </c>
      <c r="H43" s="19">
        <f t="shared" si="30"/>
        <v>2348</v>
      </c>
      <c r="I43" s="19">
        <f t="shared" si="30"/>
        <v>1838</v>
      </c>
    </row>
    <row r="44" spans="1:9" s="17" customFormat="1" ht="12" customHeight="1" x14ac:dyDescent="0.2">
      <c r="A44" s="27"/>
      <c r="B44" s="21" t="s">
        <v>37</v>
      </c>
      <c r="C44" s="19">
        <f t="shared" ref="C44:I44" si="31">C75+C102+C91+C167+C95+C100+C118</f>
        <v>13671</v>
      </c>
      <c r="D44" s="19">
        <f t="shared" si="31"/>
        <v>10771</v>
      </c>
      <c r="E44" s="19">
        <f t="shared" si="31"/>
        <v>5224</v>
      </c>
      <c r="F44" s="19">
        <f t="shared" si="31"/>
        <v>5547</v>
      </c>
      <c r="G44" s="19">
        <f t="shared" si="31"/>
        <v>2900</v>
      </c>
      <c r="H44" s="19">
        <f t="shared" si="31"/>
        <v>1675</v>
      </c>
      <c r="I44" s="19">
        <f t="shared" si="31"/>
        <v>1225</v>
      </c>
    </row>
    <row r="45" spans="1:9" s="17" customFormat="1" ht="12" customHeight="1" x14ac:dyDescent="0.2">
      <c r="A45" s="27"/>
      <c r="B45" s="21" t="s">
        <v>38</v>
      </c>
      <c r="C45" s="19">
        <f t="shared" ref="C45:I45" si="32">C83+C108+C110</f>
        <v>9953</v>
      </c>
      <c r="D45" s="19">
        <f t="shared" si="32"/>
        <v>8667</v>
      </c>
      <c r="E45" s="19">
        <f t="shared" si="32"/>
        <v>4191</v>
      </c>
      <c r="F45" s="19">
        <f t="shared" si="32"/>
        <v>4476</v>
      </c>
      <c r="G45" s="19">
        <f t="shared" si="32"/>
        <v>1286</v>
      </c>
      <c r="H45" s="19">
        <f t="shared" si="32"/>
        <v>673</v>
      </c>
      <c r="I45" s="19">
        <f t="shared" si="32"/>
        <v>613</v>
      </c>
    </row>
    <row r="46" spans="1:9" s="17" customFormat="1" ht="12" customHeight="1" x14ac:dyDescent="0.2">
      <c r="A46" s="240" t="s">
        <v>40</v>
      </c>
      <c r="B46" s="240"/>
      <c r="C46" s="19">
        <f t="shared" ref="C46:I46" si="33">C47+C48+C49</f>
        <v>23950</v>
      </c>
      <c r="D46" s="19">
        <f t="shared" si="33"/>
        <v>18222</v>
      </c>
      <c r="E46" s="19">
        <f t="shared" si="33"/>
        <v>8462</v>
      </c>
      <c r="F46" s="19">
        <f t="shared" si="33"/>
        <v>9760</v>
      </c>
      <c r="G46" s="19">
        <f t="shared" si="33"/>
        <v>5728</v>
      </c>
      <c r="H46" s="19">
        <f t="shared" si="33"/>
        <v>3086</v>
      </c>
      <c r="I46" s="19">
        <f t="shared" si="33"/>
        <v>2642</v>
      </c>
    </row>
    <row r="47" spans="1:9" s="17" customFormat="1" ht="12" customHeight="1" x14ac:dyDescent="0.2">
      <c r="A47" s="27"/>
      <c r="B47" s="21" t="s">
        <v>41</v>
      </c>
      <c r="C47" s="19">
        <f t="shared" ref="C47:I47" si="34">+C71+C72+C80+C101</f>
        <v>2881</v>
      </c>
      <c r="D47" s="19">
        <f t="shared" si="34"/>
        <v>2523</v>
      </c>
      <c r="E47" s="19">
        <f t="shared" si="34"/>
        <v>1201</v>
      </c>
      <c r="F47" s="19">
        <f t="shared" si="34"/>
        <v>1322</v>
      </c>
      <c r="G47" s="19">
        <f t="shared" si="34"/>
        <v>358</v>
      </c>
      <c r="H47" s="19">
        <f t="shared" si="34"/>
        <v>202</v>
      </c>
      <c r="I47" s="19">
        <f t="shared" si="34"/>
        <v>156</v>
      </c>
    </row>
    <row r="48" spans="1:9" s="17" customFormat="1" ht="12" customHeight="1" x14ac:dyDescent="0.2">
      <c r="A48" s="27"/>
      <c r="B48" s="21" t="s">
        <v>42</v>
      </c>
      <c r="C48" s="19">
        <f t="shared" ref="C48:I48" si="35">C74+C76+C87+C89+C103+C107+C113+C116</f>
        <v>6210</v>
      </c>
      <c r="D48" s="19">
        <f t="shared" si="35"/>
        <v>5063</v>
      </c>
      <c r="E48" s="19">
        <f t="shared" si="35"/>
        <v>2428</v>
      </c>
      <c r="F48" s="19">
        <f t="shared" si="35"/>
        <v>2635</v>
      </c>
      <c r="G48" s="19">
        <f t="shared" si="35"/>
        <v>1147</v>
      </c>
      <c r="H48" s="19">
        <f t="shared" si="35"/>
        <v>618</v>
      </c>
      <c r="I48" s="19">
        <f t="shared" si="35"/>
        <v>529</v>
      </c>
    </row>
    <row r="49" spans="1:9" s="17" customFormat="1" ht="12" customHeight="1" x14ac:dyDescent="0.2">
      <c r="A49" s="27"/>
      <c r="B49" s="27" t="s">
        <v>43</v>
      </c>
      <c r="C49" s="25">
        <f t="shared" ref="C49:I49" si="36">C70+C77+C84+C94+C106+C111+C119</f>
        <v>14859</v>
      </c>
      <c r="D49" s="25">
        <f t="shared" si="36"/>
        <v>10636</v>
      </c>
      <c r="E49" s="25">
        <f t="shared" si="36"/>
        <v>4833</v>
      </c>
      <c r="F49" s="25">
        <f t="shared" si="36"/>
        <v>5803</v>
      </c>
      <c r="G49" s="25">
        <f t="shared" si="36"/>
        <v>4223</v>
      </c>
      <c r="H49" s="25">
        <f t="shared" si="36"/>
        <v>2266</v>
      </c>
      <c r="I49" s="25">
        <f t="shared" si="36"/>
        <v>1957</v>
      </c>
    </row>
    <row r="50" spans="1:9" s="17" customFormat="1" ht="12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s="15" customFormat="1" ht="12" customHeight="1" x14ac:dyDescent="0.2">
      <c r="A51" s="243" t="s">
        <v>44</v>
      </c>
      <c r="B51" s="243"/>
      <c r="C51" s="16">
        <f t="shared" ref="C51:I51" si="37">C52+C53+C54</f>
        <v>56923</v>
      </c>
      <c r="D51" s="16">
        <f t="shared" si="37"/>
        <v>42353</v>
      </c>
      <c r="E51" s="16">
        <f t="shared" si="37"/>
        <v>20047</v>
      </c>
      <c r="F51" s="16">
        <f t="shared" si="37"/>
        <v>22306</v>
      </c>
      <c r="G51" s="16">
        <f t="shared" si="37"/>
        <v>14570</v>
      </c>
      <c r="H51" s="16">
        <f t="shared" si="37"/>
        <v>7833</v>
      </c>
      <c r="I51" s="16">
        <f t="shared" si="37"/>
        <v>6737</v>
      </c>
    </row>
    <row r="52" spans="1:9" s="17" customFormat="1" ht="12" customHeight="1" x14ac:dyDescent="0.2">
      <c r="A52" s="240" t="s">
        <v>45</v>
      </c>
      <c r="B52" s="240"/>
      <c r="C52" s="19">
        <f t="shared" ref="C52:I52" si="38">C57+C60+C63+C67</f>
        <v>19720</v>
      </c>
      <c r="D52" s="19">
        <f t="shared" si="38"/>
        <v>13178</v>
      </c>
      <c r="E52" s="19">
        <f t="shared" si="38"/>
        <v>6081</v>
      </c>
      <c r="F52" s="19">
        <f t="shared" si="38"/>
        <v>7097</v>
      </c>
      <c r="G52" s="19">
        <f t="shared" si="38"/>
        <v>6542</v>
      </c>
      <c r="H52" s="19">
        <f t="shared" si="38"/>
        <v>3542</v>
      </c>
      <c r="I52" s="19">
        <f t="shared" si="38"/>
        <v>3000</v>
      </c>
    </row>
    <row r="53" spans="1:9" s="17" customFormat="1" ht="12" customHeight="1" x14ac:dyDescent="0.2">
      <c r="A53" s="240" t="s">
        <v>46</v>
      </c>
      <c r="B53" s="240"/>
      <c r="C53" s="19">
        <f t="shared" ref="C53:I53" si="39">C73+C78+C79+C61+C62+C96+C98+C64+C65+C114+C66</f>
        <v>33013</v>
      </c>
      <c r="D53" s="19">
        <f t="shared" si="39"/>
        <v>25512</v>
      </c>
      <c r="E53" s="19">
        <f t="shared" si="39"/>
        <v>12184</v>
      </c>
      <c r="F53" s="19">
        <f t="shared" si="39"/>
        <v>13328</v>
      </c>
      <c r="G53" s="19">
        <f t="shared" si="39"/>
        <v>7501</v>
      </c>
      <c r="H53" s="19">
        <f t="shared" si="39"/>
        <v>4011</v>
      </c>
      <c r="I53" s="19">
        <f t="shared" si="39"/>
        <v>3490</v>
      </c>
    </row>
    <row r="54" spans="1:9" s="17" customFormat="1" ht="12" customHeight="1" x14ac:dyDescent="0.2">
      <c r="A54" s="242" t="s">
        <v>47</v>
      </c>
      <c r="B54" s="242"/>
      <c r="C54" s="25">
        <f t="shared" ref="C54:I54" si="40">C59+C58</f>
        <v>4190</v>
      </c>
      <c r="D54" s="25">
        <f t="shared" si="40"/>
        <v>3663</v>
      </c>
      <c r="E54" s="25">
        <f t="shared" si="40"/>
        <v>1782</v>
      </c>
      <c r="F54" s="25">
        <f t="shared" si="40"/>
        <v>1881</v>
      </c>
      <c r="G54" s="25">
        <f t="shared" si="40"/>
        <v>527</v>
      </c>
      <c r="H54" s="25">
        <f t="shared" si="40"/>
        <v>280</v>
      </c>
      <c r="I54" s="25">
        <f t="shared" si="40"/>
        <v>247</v>
      </c>
    </row>
    <row r="55" spans="1:9" s="17" customFormat="1" ht="12" customHeight="1" x14ac:dyDescent="0.2">
      <c r="A55" s="22"/>
      <c r="B55" s="28"/>
      <c r="C55" s="29"/>
      <c r="D55" s="29"/>
      <c r="E55" s="29"/>
      <c r="F55" s="29"/>
      <c r="G55" s="29"/>
      <c r="H55" s="29"/>
      <c r="I55" s="29"/>
    </row>
    <row r="56" spans="1:9" s="17" customFormat="1" ht="12" customHeight="1" x14ac:dyDescent="0.2">
      <c r="A56" s="246" t="s">
        <v>48</v>
      </c>
      <c r="B56" s="246"/>
      <c r="C56" s="14">
        <f t="shared" ref="C56:I56" si="41">SUM(C57:C67)</f>
        <v>51564</v>
      </c>
      <c r="D56" s="14">
        <f t="shared" si="41"/>
        <v>38457</v>
      </c>
      <c r="E56" s="14">
        <f t="shared" si="41"/>
        <v>18178</v>
      </c>
      <c r="F56" s="14">
        <f t="shared" si="41"/>
        <v>20279</v>
      </c>
      <c r="G56" s="14">
        <f t="shared" si="41"/>
        <v>13107</v>
      </c>
      <c r="H56" s="14">
        <f t="shared" si="41"/>
        <v>7011</v>
      </c>
      <c r="I56" s="14">
        <f t="shared" si="41"/>
        <v>6096</v>
      </c>
    </row>
    <row r="57" spans="1:9" s="17" customFormat="1" ht="12" customHeight="1" x14ac:dyDescent="0.2">
      <c r="A57" s="240" t="s">
        <v>49</v>
      </c>
      <c r="B57" s="240"/>
      <c r="C57" s="19">
        <v>3385</v>
      </c>
      <c r="D57" s="19">
        <v>2524</v>
      </c>
      <c r="E57" s="19">
        <v>1179</v>
      </c>
      <c r="F57" s="19">
        <v>1345</v>
      </c>
      <c r="G57" s="19">
        <v>861</v>
      </c>
      <c r="H57" s="19">
        <v>476</v>
      </c>
      <c r="I57" s="19">
        <v>385</v>
      </c>
    </row>
    <row r="58" spans="1:9" s="17" customFormat="1" ht="12" customHeight="1" x14ac:dyDescent="0.2">
      <c r="A58" s="240" t="s">
        <v>51</v>
      </c>
      <c r="B58" s="240"/>
      <c r="C58" s="19">
        <v>2059</v>
      </c>
      <c r="D58" s="19">
        <v>1797</v>
      </c>
      <c r="E58" s="19">
        <v>866</v>
      </c>
      <c r="F58" s="19">
        <v>931</v>
      </c>
      <c r="G58" s="19">
        <v>262</v>
      </c>
      <c r="H58" s="19">
        <v>136</v>
      </c>
      <c r="I58" s="19">
        <v>126</v>
      </c>
    </row>
    <row r="59" spans="1:9" s="17" customFormat="1" ht="12" customHeight="1" x14ac:dyDescent="0.2">
      <c r="A59" s="240" t="s">
        <v>52</v>
      </c>
      <c r="B59" s="240"/>
      <c r="C59" s="19">
        <v>2131</v>
      </c>
      <c r="D59" s="19">
        <v>1866</v>
      </c>
      <c r="E59" s="19">
        <v>916</v>
      </c>
      <c r="F59" s="19">
        <v>950</v>
      </c>
      <c r="G59" s="19">
        <v>265</v>
      </c>
      <c r="H59" s="19">
        <v>144</v>
      </c>
      <c r="I59" s="19">
        <v>121</v>
      </c>
    </row>
    <row r="60" spans="1:9" s="17" customFormat="1" ht="12" customHeight="1" x14ac:dyDescent="0.2">
      <c r="A60" s="240" t="s">
        <v>53</v>
      </c>
      <c r="B60" s="240"/>
      <c r="C60" s="19">
        <v>8331</v>
      </c>
      <c r="D60" s="19">
        <v>4815</v>
      </c>
      <c r="E60" s="19">
        <v>2189</v>
      </c>
      <c r="F60" s="19">
        <v>2626</v>
      </c>
      <c r="G60" s="19">
        <v>3516</v>
      </c>
      <c r="H60" s="19">
        <v>1925</v>
      </c>
      <c r="I60" s="19">
        <v>1591</v>
      </c>
    </row>
    <row r="61" spans="1:9" s="17" customFormat="1" ht="12" customHeight="1" x14ac:dyDescent="0.2">
      <c r="A61" s="240" t="s">
        <v>54</v>
      </c>
      <c r="B61" s="240"/>
      <c r="C61" s="19">
        <v>2892</v>
      </c>
      <c r="D61" s="19">
        <v>2288</v>
      </c>
      <c r="E61" s="19">
        <v>1085</v>
      </c>
      <c r="F61" s="19">
        <v>1203</v>
      </c>
      <c r="G61" s="19">
        <v>604</v>
      </c>
      <c r="H61" s="19">
        <v>316</v>
      </c>
      <c r="I61" s="19">
        <v>288</v>
      </c>
    </row>
    <row r="62" spans="1:9" s="17" customFormat="1" ht="12" customHeight="1" x14ac:dyDescent="0.2">
      <c r="A62" s="240" t="s">
        <v>56</v>
      </c>
      <c r="B62" s="240"/>
      <c r="C62" s="19">
        <v>15110</v>
      </c>
      <c r="D62" s="19">
        <v>11654</v>
      </c>
      <c r="E62" s="19">
        <v>5546</v>
      </c>
      <c r="F62" s="19">
        <v>6108</v>
      </c>
      <c r="G62" s="19">
        <v>3456</v>
      </c>
      <c r="H62" s="19">
        <v>1785</v>
      </c>
      <c r="I62" s="19">
        <v>1671</v>
      </c>
    </row>
    <row r="63" spans="1:9" s="17" customFormat="1" ht="12" customHeight="1" x14ac:dyDescent="0.2">
      <c r="A63" s="240" t="s">
        <v>58</v>
      </c>
      <c r="B63" s="240"/>
      <c r="C63" s="19">
        <v>4597</v>
      </c>
      <c r="D63" s="19">
        <v>3461</v>
      </c>
      <c r="E63" s="19">
        <v>1605</v>
      </c>
      <c r="F63" s="19">
        <v>1856</v>
      </c>
      <c r="G63" s="19">
        <v>1136</v>
      </c>
      <c r="H63" s="19">
        <v>582</v>
      </c>
      <c r="I63" s="19">
        <v>554</v>
      </c>
    </row>
    <row r="64" spans="1:9" s="17" customFormat="1" ht="12" customHeight="1" x14ac:dyDescent="0.2">
      <c r="A64" s="240" t="s">
        <v>59</v>
      </c>
      <c r="B64" s="240"/>
      <c r="C64" s="19">
        <v>2398</v>
      </c>
      <c r="D64" s="19">
        <v>1993</v>
      </c>
      <c r="E64" s="19">
        <v>941</v>
      </c>
      <c r="F64" s="19">
        <v>1052</v>
      </c>
      <c r="G64" s="19">
        <v>405</v>
      </c>
      <c r="H64" s="19">
        <v>228</v>
      </c>
      <c r="I64" s="19">
        <v>177</v>
      </c>
    </row>
    <row r="65" spans="1:9" s="17" customFormat="1" ht="12" customHeight="1" x14ac:dyDescent="0.2">
      <c r="A65" s="240" t="s">
        <v>60</v>
      </c>
      <c r="B65" s="240"/>
      <c r="C65" s="19">
        <v>2627</v>
      </c>
      <c r="D65" s="19">
        <v>2155</v>
      </c>
      <c r="E65" s="19">
        <v>1037</v>
      </c>
      <c r="F65" s="19">
        <v>1118</v>
      </c>
      <c r="G65" s="19">
        <v>472</v>
      </c>
      <c r="H65" s="19">
        <v>269</v>
      </c>
      <c r="I65" s="19">
        <v>203</v>
      </c>
    </row>
    <row r="66" spans="1:9" s="17" customFormat="1" ht="12" customHeight="1" x14ac:dyDescent="0.2">
      <c r="A66" s="240" t="s">
        <v>61</v>
      </c>
      <c r="B66" s="240"/>
      <c r="C66" s="19">
        <v>4627</v>
      </c>
      <c r="D66" s="19">
        <v>3526</v>
      </c>
      <c r="E66" s="19">
        <v>1706</v>
      </c>
      <c r="F66" s="19">
        <v>1820</v>
      </c>
      <c r="G66" s="19">
        <v>1101</v>
      </c>
      <c r="H66" s="19">
        <v>591</v>
      </c>
      <c r="I66" s="19">
        <v>510</v>
      </c>
    </row>
    <row r="67" spans="1:9" s="17" customFormat="1" ht="12" customHeight="1" x14ac:dyDescent="0.2">
      <c r="A67" s="242" t="s">
        <v>62</v>
      </c>
      <c r="B67" s="242"/>
      <c r="C67" s="25">
        <v>3407</v>
      </c>
      <c r="D67" s="25">
        <v>2378</v>
      </c>
      <c r="E67" s="25">
        <v>1108</v>
      </c>
      <c r="F67" s="25">
        <v>1270</v>
      </c>
      <c r="G67" s="25">
        <v>1029</v>
      </c>
      <c r="H67" s="25">
        <v>559</v>
      </c>
      <c r="I67" s="25">
        <v>470</v>
      </c>
    </row>
    <row r="68" spans="1:9" s="17" customFormat="1" ht="12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s="17" customFormat="1" ht="12" customHeight="1" x14ac:dyDescent="0.2">
      <c r="A69" s="243" t="s">
        <v>63</v>
      </c>
      <c r="B69" s="243"/>
      <c r="C69" s="16">
        <f t="shared" ref="C69:I69" si="42">SUM(C70:C121)</f>
        <v>152203</v>
      </c>
      <c r="D69" s="16">
        <f t="shared" si="42"/>
        <v>103688</v>
      </c>
      <c r="E69" s="16">
        <f t="shared" si="42"/>
        <v>48481</v>
      </c>
      <c r="F69" s="16">
        <f t="shared" si="42"/>
        <v>55207</v>
      </c>
      <c r="G69" s="16">
        <f t="shared" si="42"/>
        <v>48515</v>
      </c>
      <c r="H69" s="16">
        <f t="shared" si="42"/>
        <v>25556</v>
      </c>
      <c r="I69" s="16">
        <f t="shared" si="42"/>
        <v>22959</v>
      </c>
    </row>
    <row r="70" spans="1:9" s="17" customFormat="1" ht="12" customHeight="1" x14ac:dyDescent="0.2">
      <c r="A70" s="240" t="s">
        <v>64</v>
      </c>
      <c r="B70" s="240"/>
      <c r="C70" s="19">
        <v>4518</v>
      </c>
      <c r="D70" s="19">
        <v>2989</v>
      </c>
      <c r="E70" s="19">
        <v>1360</v>
      </c>
      <c r="F70" s="19">
        <v>1629</v>
      </c>
      <c r="G70" s="19">
        <v>1529</v>
      </c>
      <c r="H70" s="19">
        <v>803</v>
      </c>
      <c r="I70" s="19">
        <v>726</v>
      </c>
    </row>
    <row r="71" spans="1:9" s="17" customFormat="1" ht="12" customHeight="1" x14ac:dyDescent="0.2">
      <c r="A71" s="240" t="s">
        <v>65</v>
      </c>
      <c r="B71" s="240"/>
      <c r="C71" s="19">
        <v>1414</v>
      </c>
      <c r="D71" s="19">
        <v>1294</v>
      </c>
      <c r="E71" s="19">
        <v>621</v>
      </c>
      <c r="F71" s="19">
        <v>673</v>
      </c>
      <c r="G71" s="19">
        <v>120</v>
      </c>
      <c r="H71" s="19">
        <v>67</v>
      </c>
      <c r="I71" s="19">
        <v>53</v>
      </c>
    </row>
    <row r="72" spans="1:9" s="17" customFormat="1" ht="12" customHeight="1" x14ac:dyDescent="0.2">
      <c r="A72" s="240" t="s">
        <v>66</v>
      </c>
      <c r="B72" s="240"/>
      <c r="C72" s="19">
        <v>368</v>
      </c>
      <c r="D72" s="19">
        <v>318</v>
      </c>
      <c r="E72" s="19">
        <v>150</v>
      </c>
      <c r="F72" s="19">
        <v>168</v>
      </c>
      <c r="G72" s="19">
        <v>50</v>
      </c>
      <c r="H72" s="19">
        <v>28</v>
      </c>
      <c r="I72" s="19">
        <v>22</v>
      </c>
    </row>
    <row r="73" spans="1:9" s="17" customFormat="1" ht="12" customHeight="1" x14ac:dyDescent="0.2">
      <c r="A73" s="240" t="s">
        <v>67</v>
      </c>
      <c r="B73" s="240"/>
      <c r="C73" s="19">
        <v>1004</v>
      </c>
      <c r="D73" s="19">
        <v>869</v>
      </c>
      <c r="E73" s="19">
        <v>412</v>
      </c>
      <c r="F73" s="19">
        <v>457</v>
      </c>
      <c r="G73" s="19">
        <v>135</v>
      </c>
      <c r="H73" s="19">
        <v>86</v>
      </c>
      <c r="I73" s="19">
        <v>49</v>
      </c>
    </row>
    <row r="74" spans="1:9" s="17" customFormat="1" ht="12" customHeight="1" x14ac:dyDescent="0.2">
      <c r="A74" s="240" t="s">
        <v>68</v>
      </c>
      <c r="B74" s="240"/>
      <c r="C74" s="19">
        <v>305</v>
      </c>
      <c r="D74" s="19">
        <v>261</v>
      </c>
      <c r="E74" s="19">
        <v>121</v>
      </c>
      <c r="F74" s="19">
        <v>140</v>
      </c>
      <c r="G74" s="19">
        <v>44</v>
      </c>
      <c r="H74" s="19">
        <v>26</v>
      </c>
      <c r="I74" s="19">
        <v>18</v>
      </c>
    </row>
    <row r="75" spans="1:9" s="17" customFormat="1" ht="12" customHeight="1" x14ac:dyDescent="0.2">
      <c r="A75" s="240" t="s">
        <v>69</v>
      </c>
      <c r="B75" s="240"/>
      <c r="C75" s="19">
        <v>1574</v>
      </c>
      <c r="D75" s="19">
        <v>1292</v>
      </c>
      <c r="E75" s="19">
        <v>603</v>
      </c>
      <c r="F75" s="19">
        <v>689</v>
      </c>
      <c r="G75" s="19">
        <v>282</v>
      </c>
      <c r="H75" s="19">
        <v>156</v>
      </c>
      <c r="I75" s="19">
        <v>126</v>
      </c>
    </row>
    <row r="76" spans="1:9" s="17" customFormat="1" ht="12" customHeight="1" x14ac:dyDescent="0.2">
      <c r="A76" s="240" t="s">
        <v>70</v>
      </c>
      <c r="B76" s="240"/>
      <c r="C76" s="19">
        <v>644</v>
      </c>
      <c r="D76" s="19">
        <v>554</v>
      </c>
      <c r="E76" s="19">
        <v>281</v>
      </c>
      <c r="F76" s="19">
        <v>273</v>
      </c>
      <c r="G76" s="19">
        <v>90</v>
      </c>
      <c r="H76" s="19">
        <v>45</v>
      </c>
      <c r="I76" s="19">
        <v>45</v>
      </c>
    </row>
    <row r="77" spans="1:9" s="17" customFormat="1" ht="12" customHeight="1" x14ac:dyDescent="0.2">
      <c r="A77" s="240" t="s">
        <v>71</v>
      </c>
      <c r="B77" s="240"/>
      <c r="C77" s="19">
        <v>2648</v>
      </c>
      <c r="D77" s="19">
        <v>2074</v>
      </c>
      <c r="E77" s="19">
        <v>942</v>
      </c>
      <c r="F77" s="19">
        <v>1132</v>
      </c>
      <c r="G77" s="19">
        <v>574</v>
      </c>
      <c r="H77" s="19">
        <v>330</v>
      </c>
      <c r="I77" s="19">
        <v>244</v>
      </c>
    </row>
    <row r="78" spans="1:9" s="17" customFormat="1" ht="12" customHeight="1" x14ac:dyDescent="0.2">
      <c r="A78" s="240" t="s">
        <v>73</v>
      </c>
      <c r="B78" s="240"/>
      <c r="C78" s="19">
        <v>905</v>
      </c>
      <c r="D78" s="19">
        <v>536</v>
      </c>
      <c r="E78" s="19">
        <v>251</v>
      </c>
      <c r="F78" s="19">
        <v>285</v>
      </c>
      <c r="G78" s="19">
        <v>369</v>
      </c>
      <c r="H78" s="19">
        <v>197</v>
      </c>
      <c r="I78" s="19">
        <v>172</v>
      </c>
    </row>
    <row r="79" spans="1:9" s="17" customFormat="1" ht="12" customHeight="1" x14ac:dyDescent="0.2">
      <c r="A79" s="240" t="s">
        <v>75</v>
      </c>
      <c r="B79" s="240"/>
      <c r="C79" s="19">
        <v>495</v>
      </c>
      <c r="D79" s="19">
        <v>384</v>
      </c>
      <c r="E79" s="19">
        <v>184</v>
      </c>
      <c r="F79" s="19">
        <v>200</v>
      </c>
      <c r="G79" s="19">
        <v>111</v>
      </c>
      <c r="H79" s="19">
        <v>68</v>
      </c>
      <c r="I79" s="19">
        <v>43</v>
      </c>
    </row>
    <row r="80" spans="1:9" s="17" customFormat="1" ht="12" customHeight="1" x14ac:dyDescent="0.2">
      <c r="A80" s="240" t="s">
        <v>76</v>
      </c>
      <c r="B80" s="240"/>
      <c r="C80" s="19">
        <v>791</v>
      </c>
      <c r="D80" s="19">
        <v>651</v>
      </c>
      <c r="E80" s="19">
        <v>306</v>
      </c>
      <c r="F80" s="19">
        <v>345</v>
      </c>
      <c r="G80" s="19">
        <v>140</v>
      </c>
      <c r="H80" s="19">
        <v>79</v>
      </c>
      <c r="I80" s="19">
        <v>61</v>
      </c>
    </row>
    <row r="81" spans="1:9" s="17" customFormat="1" ht="12" customHeight="1" x14ac:dyDescent="0.2">
      <c r="A81" s="240" t="s">
        <v>77</v>
      </c>
      <c r="B81" s="240"/>
      <c r="C81" s="19">
        <v>1520</v>
      </c>
      <c r="D81" s="19">
        <v>1103</v>
      </c>
      <c r="E81" s="19">
        <v>534</v>
      </c>
      <c r="F81" s="19">
        <v>569</v>
      </c>
      <c r="G81" s="19">
        <v>417</v>
      </c>
      <c r="H81" s="19">
        <v>223</v>
      </c>
      <c r="I81" s="19">
        <v>194</v>
      </c>
    </row>
    <row r="82" spans="1:9" s="17" customFormat="1" ht="12" customHeight="1" x14ac:dyDescent="0.2">
      <c r="A82" s="240" t="s">
        <v>80</v>
      </c>
      <c r="B82" s="240"/>
      <c r="C82" s="19">
        <v>2121</v>
      </c>
      <c r="D82" s="19">
        <v>1609</v>
      </c>
      <c r="E82" s="19">
        <v>772</v>
      </c>
      <c r="F82" s="19">
        <v>837</v>
      </c>
      <c r="G82" s="19">
        <v>512</v>
      </c>
      <c r="H82" s="19">
        <v>270</v>
      </c>
      <c r="I82" s="19">
        <v>242</v>
      </c>
    </row>
    <row r="83" spans="1:9" s="17" customFormat="1" ht="12" customHeight="1" x14ac:dyDescent="0.2">
      <c r="A83" s="240" t="s">
        <v>81</v>
      </c>
      <c r="B83" s="240"/>
      <c r="C83" s="19">
        <v>6603</v>
      </c>
      <c r="D83" s="19">
        <v>5876</v>
      </c>
      <c r="E83" s="19">
        <v>2865</v>
      </c>
      <c r="F83" s="19">
        <v>3011</v>
      </c>
      <c r="G83" s="19">
        <v>727</v>
      </c>
      <c r="H83" s="19">
        <v>376</v>
      </c>
      <c r="I83" s="19">
        <v>351</v>
      </c>
    </row>
    <row r="84" spans="1:9" s="17" customFormat="1" ht="12" customHeight="1" x14ac:dyDescent="0.2">
      <c r="A84" s="240" t="s">
        <v>84</v>
      </c>
      <c r="B84" s="240"/>
      <c r="C84" s="19">
        <v>4373</v>
      </c>
      <c r="D84" s="19">
        <v>3045</v>
      </c>
      <c r="E84" s="19">
        <v>1369</v>
      </c>
      <c r="F84" s="19">
        <v>1676</v>
      </c>
      <c r="G84" s="19">
        <v>1328</v>
      </c>
      <c r="H84" s="19">
        <v>703</v>
      </c>
      <c r="I84" s="19">
        <v>625</v>
      </c>
    </row>
    <row r="85" spans="1:9" s="17" customFormat="1" ht="12" customHeight="1" x14ac:dyDescent="0.2">
      <c r="A85" s="240" t="s">
        <v>87</v>
      </c>
      <c r="B85" s="240"/>
      <c r="C85" s="19">
        <v>4656</v>
      </c>
      <c r="D85" s="19">
        <v>3158</v>
      </c>
      <c r="E85" s="19">
        <v>1511</v>
      </c>
      <c r="F85" s="19">
        <v>1647</v>
      </c>
      <c r="G85" s="19">
        <v>1498</v>
      </c>
      <c r="H85" s="19">
        <v>801</v>
      </c>
      <c r="I85" s="19">
        <v>697</v>
      </c>
    </row>
    <row r="86" spans="1:9" s="17" customFormat="1" ht="12" customHeight="1" x14ac:dyDescent="0.2">
      <c r="A86" s="240" t="s">
        <v>88</v>
      </c>
      <c r="B86" s="240"/>
      <c r="C86" s="19">
        <v>2083</v>
      </c>
      <c r="D86" s="19">
        <v>1814</v>
      </c>
      <c r="E86" s="19">
        <v>849</v>
      </c>
      <c r="F86" s="19">
        <v>965</v>
      </c>
      <c r="G86" s="19">
        <v>269</v>
      </c>
      <c r="H86" s="19">
        <v>139</v>
      </c>
      <c r="I86" s="19">
        <v>130</v>
      </c>
    </row>
    <row r="87" spans="1:9" s="17" customFormat="1" ht="12" customHeight="1" x14ac:dyDescent="0.2">
      <c r="A87" s="240" t="s">
        <v>89</v>
      </c>
      <c r="B87" s="240"/>
      <c r="C87" s="19">
        <v>875</v>
      </c>
      <c r="D87" s="19">
        <v>708</v>
      </c>
      <c r="E87" s="19">
        <v>342</v>
      </c>
      <c r="F87" s="19">
        <v>366</v>
      </c>
      <c r="G87" s="19">
        <v>167</v>
      </c>
      <c r="H87" s="19">
        <v>83</v>
      </c>
      <c r="I87" s="19">
        <v>84</v>
      </c>
    </row>
    <row r="88" spans="1:9" s="17" customFormat="1" ht="12" customHeight="1" x14ac:dyDescent="0.2">
      <c r="A88" s="240" t="s">
        <v>90</v>
      </c>
      <c r="B88" s="240"/>
      <c r="C88" s="19">
        <v>1359</v>
      </c>
      <c r="D88" s="19">
        <v>1134</v>
      </c>
      <c r="E88" s="19">
        <v>569</v>
      </c>
      <c r="F88" s="19">
        <v>565</v>
      </c>
      <c r="G88" s="19">
        <v>225</v>
      </c>
      <c r="H88" s="19">
        <v>119</v>
      </c>
      <c r="I88" s="19">
        <v>106</v>
      </c>
    </row>
    <row r="89" spans="1:9" s="17" customFormat="1" ht="12" customHeight="1" x14ac:dyDescent="0.2">
      <c r="A89" s="240" t="s">
        <v>91</v>
      </c>
      <c r="B89" s="240"/>
      <c r="C89" s="19">
        <v>546</v>
      </c>
      <c r="D89" s="19">
        <v>463</v>
      </c>
      <c r="E89" s="19">
        <v>228</v>
      </c>
      <c r="F89" s="19">
        <v>235</v>
      </c>
      <c r="G89" s="19">
        <v>83</v>
      </c>
      <c r="H89" s="19">
        <v>46</v>
      </c>
      <c r="I89" s="19">
        <v>37</v>
      </c>
    </row>
    <row r="90" spans="1:9" s="17" customFormat="1" ht="12" customHeight="1" x14ac:dyDescent="0.2">
      <c r="A90" s="240" t="s">
        <v>92</v>
      </c>
      <c r="B90" s="240"/>
      <c r="C90" s="19">
        <v>526</v>
      </c>
      <c r="D90" s="19">
        <v>343</v>
      </c>
      <c r="E90" s="19">
        <v>165</v>
      </c>
      <c r="F90" s="19">
        <v>178</v>
      </c>
      <c r="G90" s="19">
        <v>183</v>
      </c>
      <c r="H90" s="19">
        <v>98</v>
      </c>
      <c r="I90" s="19">
        <v>85</v>
      </c>
    </row>
    <row r="91" spans="1:9" s="17" customFormat="1" ht="12" customHeight="1" x14ac:dyDescent="0.2">
      <c r="A91" s="240" t="s">
        <v>93</v>
      </c>
      <c r="B91" s="240"/>
      <c r="C91" s="19">
        <v>1299</v>
      </c>
      <c r="D91" s="19">
        <v>1046</v>
      </c>
      <c r="E91" s="19">
        <v>493</v>
      </c>
      <c r="F91" s="19">
        <v>553</v>
      </c>
      <c r="G91" s="19">
        <v>253</v>
      </c>
      <c r="H91" s="19">
        <v>136</v>
      </c>
      <c r="I91" s="19">
        <v>117</v>
      </c>
    </row>
    <row r="92" spans="1:9" s="17" customFormat="1" ht="12" customHeight="1" x14ac:dyDescent="0.2">
      <c r="A92" s="240" t="s">
        <v>94</v>
      </c>
      <c r="B92" s="240"/>
      <c r="C92" s="19">
        <v>1785</v>
      </c>
      <c r="D92" s="19">
        <v>1086</v>
      </c>
      <c r="E92" s="19">
        <v>515</v>
      </c>
      <c r="F92" s="19">
        <v>571</v>
      </c>
      <c r="G92" s="19">
        <v>699</v>
      </c>
      <c r="H92" s="19">
        <v>373</v>
      </c>
      <c r="I92" s="19">
        <v>326</v>
      </c>
    </row>
    <row r="93" spans="1:9" s="17" customFormat="1" ht="12" customHeight="1" x14ac:dyDescent="0.2">
      <c r="A93" s="240" t="s">
        <v>95</v>
      </c>
      <c r="B93" s="240"/>
      <c r="C93" s="19">
        <v>63932</v>
      </c>
      <c r="D93" s="19">
        <v>39180</v>
      </c>
      <c r="E93" s="19">
        <v>18080</v>
      </c>
      <c r="F93" s="19">
        <v>21100</v>
      </c>
      <c r="G93" s="19">
        <v>24752</v>
      </c>
      <c r="H93" s="19">
        <v>12788</v>
      </c>
      <c r="I93" s="19">
        <v>11964</v>
      </c>
    </row>
    <row r="94" spans="1:9" s="17" customFormat="1" ht="12" customHeight="1" x14ac:dyDescent="0.2">
      <c r="A94" s="240" t="s">
        <v>96</v>
      </c>
      <c r="B94" s="240"/>
      <c r="C94" s="19">
        <v>1594</v>
      </c>
      <c r="D94" s="19">
        <v>1215</v>
      </c>
      <c r="E94" s="19">
        <v>550</v>
      </c>
      <c r="F94" s="19">
        <v>665</v>
      </c>
      <c r="G94" s="19">
        <v>379</v>
      </c>
      <c r="H94" s="19">
        <v>203</v>
      </c>
      <c r="I94" s="19">
        <v>176</v>
      </c>
    </row>
    <row r="95" spans="1:9" s="17" customFormat="1" ht="12" customHeight="1" x14ac:dyDescent="0.2">
      <c r="A95" s="240" t="s">
        <v>97</v>
      </c>
      <c r="B95" s="240"/>
      <c r="C95" s="19">
        <v>1318</v>
      </c>
      <c r="D95" s="19">
        <v>1074</v>
      </c>
      <c r="E95" s="19">
        <v>525</v>
      </c>
      <c r="F95" s="19">
        <v>549</v>
      </c>
      <c r="G95" s="19">
        <v>244</v>
      </c>
      <c r="H95" s="19">
        <v>146</v>
      </c>
      <c r="I95" s="19">
        <v>98</v>
      </c>
    </row>
    <row r="96" spans="1:9" s="17" customFormat="1" ht="12" customHeight="1" x14ac:dyDescent="0.2">
      <c r="A96" s="240" t="s">
        <v>98</v>
      </c>
      <c r="B96" s="240"/>
      <c r="C96" s="19">
        <v>664</v>
      </c>
      <c r="D96" s="19">
        <v>424</v>
      </c>
      <c r="E96" s="19">
        <v>214</v>
      </c>
      <c r="F96" s="19">
        <v>210</v>
      </c>
      <c r="G96" s="19">
        <v>240</v>
      </c>
      <c r="H96" s="19">
        <v>121</v>
      </c>
      <c r="I96" s="19">
        <v>119</v>
      </c>
    </row>
    <row r="97" spans="1:9" s="17" customFormat="1" ht="12" customHeight="1" x14ac:dyDescent="0.2">
      <c r="A97" s="240" t="s">
        <v>99</v>
      </c>
      <c r="B97" s="240"/>
      <c r="C97" s="19">
        <v>6195</v>
      </c>
      <c r="D97" s="19">
        <v>3532</v>
      </c>
      <c r="E97" s="19">
        <v>1566</v>
      </c>
      <c r="F97" s="19">
        <v>1966</v>
      </c>
      <c r="G97" s="19">
        <v>2663</v>
      </c>
      <c r="H97" s="19">
        <v>1321</v>
      </c>
      <c r="I97" s="19">
        <v>1342</v>
      </c>
    </row>
    <row r="98" spans="1:9" s="17" customFormat="1" ht="12" customHeight="1" x14ac:dyDescent="0.2">
      <c r="A98" s="240" t="s">
        <v>100</v>
      </c>
      <c r="B98" s="240"/>
      <c r="C98" s="19">
        <v>1457</v>
      </c>
      <c r="D98" s="19">
        <v>1021</v>
      </c>
      <c r="E98" s="19">
        <v>496</v>
      </c>
      <c r="F98" s="19">
        <v>525</v>
      </c>
      <c r="G98" s="19">
        <v>436</v>
      </c>
      <c r="H98" s="19">
        <v>251</v>
      </c>
      <c r="I98" s="19">
        <v>185</v>
      </c>
    </row>
    <row r="99" spans="1:9" s="17" customFormat="1" ht="12" customHeight="1" x14ac:dyDescent="0.2">
      <c r="A99" s="240" t="s">
        <v>101</v>
      </c>
      <c r="B99" s="240"/>
      <c r="C99" s="19">
        <v>1806</v>
      </c>
      <c r="D99" s="19">
        <v>1120</v>
      </c>
      <c r="E99" s="19">
        <v>523</v>
      </c>
      <c r="F99" s="19">
        <v>597</v>
      </c>
      <c r="G99" s="19">
        <v>686</v>
      </c>
      <c r="H99" s="19">
        <v>365</v>
      </c>
      <c r="I99" s="19">
        <v>321</v>
      </c>
    </row>
    <row r="100" spans="1:9" s="17" customFormat="1" ht="12" customHeight="1" x14ac:dyDescent="0.2">
      <c r="A100" s="240" t="s">
        <v>102</v>
      </c>
      <c r="B100" s="240"/>
      <c r="C100" s="19">
        <v>1375</v>
      </c>
      <c r="D100" s="19">
        <v>1154</v>
      </c>
      <c r="E100" s="19">
        <v>570</v>
      </c>
      <c r="F100" s="19">
        <v>584</v>
      </c>
      <c r="G100" s="19">
        <v>221</v>
      </c>
      <c r="H100" s="19">
        <v>118</v>
      </c>
      <c r="I100" s="19">
        <v>103</v>
      </c>
    </row>
    <row r="101" spans="1:9" s="17" customFormat="1" ht="12" customHeight="1" x14ac:dyDescent="0.2">
      <c r="A101" s="240" t="s">
        <v>103</v>
      </c>
      <c r="B101" s="240"/>
      <c r="C101" s="19">
        <v>308</v>
      </c>
      <c r="D101" s="19">
        <v>260</v>
      </c>
      <c r="E101" s="19">
        <v>124</v>
      </c>
      <c r="F101" s="19">
        <v>136</v>
      </c>
      <c r="G101" s="19">
        <v>48</v>
      </c>
      <c r="H101" s="19">
        <v>28</v>
      </c>
      <c r="I101" s="19">
        <v>20</v>
      </c>
    </row>
    <row r="102" spans="1:9" s="17" customFormat="1" ht="12" customHeight="1" x14ac:dyDescent="0.2">
      <c r="A102" s="240" t="s">
        <v>338</v>
      </c>
      <c r="B102" s="240"/>
      <c r="C102" s="19">
        <v>4655</v>
      </c>
      <c r="D102" s="19">
        <v>3640</v>
      </c>
      <c r="E102" s="19">
        <v>1798</v>
      </c>
      <c r="F102" s="19">
        <v>1842</v>
      </c>
      <c r="G102" s="19">
        <v>1015</v>
      </c>
      <c r="H102" s="19">
        <v>637</v>
      </c>
      <c r="I102" s="19">
        <v>378</v>
      </c>
    </row>
    <row r="103" spans="1:9" s="17" customFormat="1" ht="12" customHeight="1" x14ac:dyDescent="0.2">
      <c r="A103" s="240" t="s">
        <v>104</v>
      </c>
      <c r="B103" s="240"/>
      <c r="C103" s="19">
        <v>896</v>
      </c>
      <c r="D103" s="19">
        <v>689</v>
      </c>
      <c r="E103" s="19">
        <v>336</v>
      </c>
      <c r="F103" s="19">
        <v>353</v>
      </c>
      <c r="G103" s="19">
        <v>207</v>
      </c>
      <c r="H103" s="19">
        <v>111</v>
      </c>
      <c r="I103" s="19">
        <v>96</v>
      </c>
    </row>
    <row r="104" spans="1:9" s="17" customFormat="1" ht="12" customHeight="1" x14ac:dyDescent="0.2">
      <c r="A104" s="240" t="s">
        <v>105</v>
      </c>
      <c r="B104" s="240"/>
      <c r="C104" s="19">
        <v>755</v>
      </c>
      <c r="D104" s="19">
        <v>435</v>
      </c>
      <c r="E104" s="19">
        <v>196</v>
      </c>
      <c r="F104" s="19">
        <v>239</v>
      </c>
      <c r="G104" s="19">
        <v>320</v>
      </c>
      <c r="H104" s="19">
        <v>177</v>
      </c>
      <c r="I104" s="19">
        <v>143</v>
      </c>
    </row>
    <row r="105" spans="1:9" s="17" customFormat="1" ht="12" customHeight="1" x14ac:dyDescent="0.2">
      <c r="A105" s="240" t="s">
        <v>106</v>
      </c>
      <c r="B105" s="240"/>
      <c r="C105" s="19">
        <v>804</v>
      </c>
      <c r="D105" s="19">
        <v>641</v>
      </c>
      <c r="E105" s="19">
        <v>290</v>
      </c>
      <c r="F105" s="19">
        <v>351</v>
      </c>
      <c r="G105" s="19">
        <v>163</v>
      </c>
      <c r="H105" s="19">
        <v>81</v>
      </c>
      <c r="I105" s="19">
        <v>82</v>
      </c>
    </row>
    <row r="106" spans="1:9" s="17" customFormat="1" ht="12" customHeight="1" x14ac:dyDescent="0.2">
      <c r="A106" s="240" t="s">
        <v>107</v>
      </c>
      <c r="B106" s="240"/>
      <c r="C106" s="19">
        <v>331</v>
      </c>
      <c r="D106" s="19">
        <v>290</v>
      </c>
      <c r="E106" s="19">
        <v>137</v>
      </c>
      <c r="F106" s="19">
        <v>153</v>
      </c>
      <c r="G106" s="19">
        <v>41</v>
      </c>
      <c r="H106" s="19">
        <v>21</v>
      </c>
      <c r="I106" s="19">
        <v>20</v>
      </c>
    </row>
    <row r="107" spans="1:9" s="17" customFormat="1" ht="12" customHeight="1" x14ac:dyDescent="0.2">
      <c r="A107" s="240" t="s">
        <v>108</v>
      </c>
      <c r="B107" s="240"/>
      <c r="C107" s="19">
        <v>843</v>
      </c>
      <c r="D107" s="19">
        <v>729</v>
      </c>
      <c r="E107" s="19">
        <v>335</v>
      </c>
      <c r="F107" s="19">
        <v>394</v>
      </c>
      <c r="G107" s="19">
        <v>114</v>
      </c>
      <c r="H107" s="19">
        <v>67</v>
      </c>
      <c r="I107" s="19">
        <v>47</v>
      </c>
    </row>
    <row r="108" spans="1:9" s="17" customFormat="1" ht="12" customHeight="1" x14ac:dyDescent="0.2">
      <c r="A108" s="240" t="s">
        <v>109</v>
      </c>
      <c r="B108" s="240"/>
      <c r="C108" s="19">
        <v>1466</v>
      </c>
      <c r="D108" s="19">
        <v>1181</v>
      </c>
      <c r="E108" s="19">
        <v>552</v>
      </c>
      <c r="F108" s="19">
        <v>629</v>
      </c>
      <c r="G108" s="19">
        <v>285</v>
      </c>
      <c r="H108" s="19">
        <v>146</v>
      </c>
      <c r="I108" s="19">
        <v>139</v>
      </c>
    </row>
    <row r="109" spans="1:9" s="17" customFormat="1" ht="12" customHeight="1" x14ac:dyDescent="0.2">
      <c r="A109" s="240" t="s">
        <v>110</v>
      </c>
      <c r="B109" s="240"/>
      <c r="C109" s="19">
        <v>4152</v>
      </c>
      <c r="D109" s="19">
        <v>1785</v>
      </c>
      <c r="E109" s="19">
        <v>808</v>
      </c>
      <c r="F109" s="19">
        <v>977</v>
      </c>
      <c r="G109" s="19">
        <v>2367</v>
      </c>
      <c r="H109" s="19">
        <v>1312</v>
      </c>
      <c r="I109" s="19">
        <v>1055</v>
      </c>
    </row>
    <row r="110" spans="1:9" s="17" customFormat="1" ht="12" customHeight="1" x14ac:dyDescent="0.2">
      <c r="A110" s="240" t="s">
        <v>111</v>
      </c>
      <c r="B110" s="240"/>
      <c r="C110" s="19">
        <v>1884</v>
      </c>
      <c r="D110" s="19">
        <v>1610</v>
      </c>
      <c r="E110" s="19">
        <v>774</v>
      </c>
      <c r="F110" s="19">
        <v>836</v>
      </c>
      <c r="G110" s="19">
        <v>274</v>
      </c>
      <c r="H110" s="19">
        <v>151</v>
      </c>
      <c r="I110" s="19">
        <v>123</v>
      </c>
    </row>
    <row r="111" spans="1:9" s="17" customFormat="1" ht="12" customHeight="1" x14ac:dyDescent="0.2">
      <c r="A111" s="240" t="s">
        <v>112</v>
      </c>
      <c r="B111" s="240"/>
      <c r="C111" s="19">
        <v>813</v>
      </c>
      <c r="D111" s="19">
        <v>550</v>
      </c>
      <c r="E111" s="19">
        <v>249</v>
      </c>
      <c r="F111" s="19">
        <v>301</v>
      </c>
      <c r="G111" s="19">
        <v>263</v>
      </c>
      <c r="H111" s="19">
        <v>144</v>
      </c>
      <c r="I111" s="19">
        <v>119</v>
      </c>
    </row>
    <row r="112" spans="1:9" s="17" customFormat="1" ht="12" customHeight="1" x14ac:dyDescent="0.2">
      <c r="A112" s="240" t="s">
        <v>113</v>
      </c>
      <c r="B112" s="240"/>
      <c r="C112" s="19">
        <v>1612</v>
      </c>
      <c r="D112" s="19">
        <v>1212</v>
      </c>
      <c r="E112" s="19">
        <v>575</v>
      </c>
      <c r="F112" s="19">
        <v>637</v>
      </c>
      <c r="G112" s="19">
        <v>400</v>
      </c>
      <c r="H112" s="19">
        <v>221</v>
      </c>
      <c r="I112" s="19">
        <v>179</v>
      </c>
    </row>
    <row r="113" spans="1:9" s="17" customFormat="1" ht="12" customHeight="1" x14ac:dyDescent="0.2">
      <c r="A113" s="240" t="s">
        <v>114</v>
      </c>
      <c r="B113" s="240"/>
      <c r="C113" s="19">
        <v>1398</v>
      </c>
      <c r="D113" s="19">
        <v>1108</v>
      </c>
      <c r="E113" s="19">
        <v>533</v>
      </c>
      <c r="F113" s="19">
        <v>575</v>
      </c>
      <c r="G113" s="19">
        <v>290</v>
      </c>
      <c r="H113" s="19">
        <v>159</v>
      </c>
      <c r="I113" s="19">
        <v>131</v>
      </c>
    </row>
    <row r="114" spans="1:9" s="17" customFormat="1" ht="12" customHeight="1" x14ac:dyDescent="0.2">
      <c r="A114" s="240" t="s">
        <v>116</v>
      </c>
      <c r="B114" s="240"/>
      <c r="C114" s="19">
        <v>834</v>
      </c>
      <c r="D114" s="19">
        <v>662</v>
      </c>
      <c r="E114" s="19">
        <v>312</v>
      </c>
      <c r="F114" s="19">
        <v>350</v>
      </c>
      <c r="G114" s="19">
        <v>172</v>
      </c>
      <c r="H114" s="19">
        <v>99</v>
      </c>
      <c r="I114" s="19">
        <v>73</v>
      </c>
    </row>
    <row r="115" spans="1:9" s="17" customFormat="1" ht="12" customHeight="1" x14ac:dyDescent="0.2">
      <c r="A115" s="240" t="s">
        <v>117</v>
      </c>
      <c r="B115" s="240"/>
      <c r="C115" s="19">
        <v>2212</v>
      </c>
      <c r="D115" s="19">
        <v>1471</v>
      </c>
      <c r="E115" s="19">
        <v>666</v>
      </c>
      <c r="F115" s="19">
        <v>805</v>
      </c>
      <c r="G115" s="19">
        <v>741</v>
      </c>
      <c r="H115" s="19">
        <v>389</v>
      </c>
      <c r="I115" s="19">
        <v>352</v>
      </c>
    </row>
    <row r="116" spans="1:9" s="17" customFormat="1" ht="12" customHeight="1" x14ac:dyDescent="0.2">
      <c r="A116" s="240" t="s">
        <v>118</v>
      </c>
      <c r="B116" s="240"/>
      <c r="C116" s="19">
        <v>703</v>
      </c>
      <c r="D116" s="19">
        <v>551</v>
      </c>
      <c r="E116" s="19">
        <v>252</v>
      </c>
      <c r="F116" s="19">
        <v>299</v>
      </c>
      <c r="G116" s="19">
        <v>152</v>
      </c>
      <c r="H116" s="19">
        <v>81</v>
      </c>
      <c r="I116" s="19">
        <v>71</v>
      </c>
    </row>
    <row r="117" spans="1:9" s="17" customFormat="1" ht="12" customHeight="1" x14ac:dyDescent="0.2">
      <c r="A117" s="240" t="s">
        <v>121</v>
      </c>
      <c r="B117" s="240"/>
      <c r="C117" s="19">
        <v>1783</v>
      </c>
      <c r="D117" s="19">
        <v>1172</v>
      </c>
      <c r="E117" s="19">
        <v>518</v>
      </c>
      <c r="F117" s="19">
        <v>654</v>
      </c>
      <c r="G117" s="19">
        <v>611</v>
      </c>
      <c r="H117" s="19">
        <v>288</v>
      </c>
      <c r="I117" s="19">
        <v>323</v>
      </c>
    </row>
    <row r="118" spans="1:9" s="17" customFormat="1" ht="12" customHeight="1" x14ac:dyDescent="0.2">
      <c r="A118" s="240" t="s">
        <v>122</v>
      </c>
      <c r="B118" s="240"/>
      <c r="C118" s="19">
        <v>3066</v>
      </c>
      <c r="D118" s="19">
        <v>2210</v>
      </c>
      <c r="E118" s="19">
        <v>1047</v>
      </c>
      <c r="F118" s="19">
        <v>1163</v>
      </c>
      <c r="G118" s="19">
        <v>856</v>
      </c>
      <c r="H118" s="19">
        <v>468</v>
      </c>
      <c r="I118" s="19">
        <v>388</v>
      </c>
    </row>
    <row r="119" spans="1:9" s="17" customFormat="1" ht="12" customHeight="1" x14ac:dyDescent="0.2">
      <c r="A119" s="240" t="s">
        <v>124</v>
      </c>
      <c r="B119" s="240"/>
      <c r="C119" s="19">
        <v>582</v>
      </c>
      <c r="D119" s="19">
        <v>473</v>
      </c>
      <c r="E119" s="19">
        <v>226</v>
      </c>
      <c r="F119" s="19">
        <v>247</v>
      </c>
      <c r="G119" s="19">
        <v>109</v>
      </c>
      <c r="H119" s="19">
        <v>62</v>
      </c>
      <c r="I119" s="19">
        <v>47</v>
      </c>
    </row>
    <row r="120" spans="1:9" s="17" customFormat="1" ht="12" customHeight="1" x14ac:dyDescent="0.2">
      <c r="A120" s="240" t="s">
        <v>125</v>
      </c>
      <c r="B120" s="240"/>
      <c r="C120" s="19">
        <v>1971</v>
      </c>
      <c r="D120" s="19">
        <v>1479</v>
      </c>
      <c r="E120" s="19">
        <v>682</v>
      </c>
      <c r="F120" s="19">
        <v>797</v>
      </c>
      <c r="G120" s="19">
        <v>492</v>
      </c>
      <c r="H120" s="19">
        <v>256</v>
      </c>
      <c r="I120" s="19">
        <v>236</v>
      </c>
    </row>
    <row r="121" spans="1:9" s="17" customFormat="1" ht="12" customHeight="1" x14ac:dyDescent="0.2">
      <c r="A121" s="244" t="s">
        <v>126</v>
      </c>
      <c r="B121" s="244"/>
      <c r="C121" s="25">
        <v>382</v>
      </c>
      <c r="D121" s="25">
        <v>213</v>
      </c>
      <c r="E121" s="25">
        <v>104</v>
      </c>
      <c r="F121" s="25">
        <v>109</v>
      </c>
      <c r="G121" s="25">
        <v>169</v>
      </c>
      <c r="H121" s="25">
        <v>93</v>
      </c>
      <c r="I121" s="25">
        <v>76</v>
      </c>
    </row>
    <row r="122" spans="1:9" s="17" customFormat="1" ht="12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</row>
    <row r="123" spans="1:9" s="17" customFormat="1" ht="12" customHeight="1" x14ac:dyDescent="0.2">
      <c r="A123" s="243" t="s">
        <v>127</v>
      </c>
      <c r="B123" s="243"/>
      <c r="C123" s="16">
        <f t="shared" ref="C123:I123" si="43">SUM(C124:C146)</f>
        <v>64190</v>
      </c>
      <c r="D123" s="16">
        <f t="shared" si="43"/>
        <v>48174</v>
      </c>
      <c r="E123" s="16">
        <f t="shared" si="43"/>
        <v>22474</v>
      </c>
      <c r="F123" s="16">
        <f t="shared" si="43"/>
        <v>25700</v>
      </c>
      <c r="G123" s="16">
        <f t="shared" si="43"/>
        <v>16016</v>
      </c>
      <c r="H123" s="16">
        <f t="shared" si="43"/>
        <v>8377</v>
      </c>
      <c r="I123" s="16">
        <f t="shared" si="43"/>
        <v>7639</v>
      </c>
    </row>
    <row r="124" spans="1:9" s="17" customFormat="1" ht="12" customHeight="1" x14ac:dyDescent="0.2">
      <c r="A124" s="240" t="s">
        <v>128</v>
      </c>
      <c r="B124" s="240"/>
      <c r="C124" s="19">
        <v>5515</v>
      </c>
      <c r="D124" s="19">
        <v>3946</v>
      </c>
      <c r="E124" s="19">
        <v>1786</v>
      </c>
      <c r="F124" s="19">
        <v>2160</v>
      </c>
      <c r="G124" s="19">
        <v>1569</v>
      </c>
      <c r="H124" s="19">
        <v>810</v>
      </c>
      <c r="I124" s="19">
        <v>759</v>
      </c>
    </row>
    <row r="125" spans="1:9" s="17" customFormat="1" ht="12" customHeight="1" x14ac:dyDescent="0.2">
      <c r="A125" s="240" t="s">
        <v>129</v>
      </c>
      <c r="B125" s="240"/>
      <c r="C125" s="19">
        <v>175</v>
      </c>
      <c r="D125" s="19">
        <v>166</v>
      </c>
      <c r="E125" s="19">
        <v>75</v>
      </c>
      <c r="F125" s="19">
        <v>91</v>
      </c>
      <c r="G125" s="19">
        <v>9</v>
      </c>
      <c r="H125" s="19">
        <v>5</v>
      </c>
      <c r="I125" s="19">
        <v>4</v>
      </c>
    </row>
    <row r="126" spans="1:9" s="17" customFormat="1" ht="12" customHeight="1" x14ac:dyDescent="0.2">
      <c r="A126" s="240" t="s">
        <v>130</v>
      </c>
      <c r="B126" s="240"/>
      <c r="C126" s="19">
        <v>495</v>
      </c>
      <c r="D126" s="19">
        <v>397</v>
      </c>
      <c r="E126" s="19">
        <v>192</v>
      </c>
      <c r="F126" s="19">
        <v>205</v>
      </c>
      <c r="G126" s="19">
        <v>98</v>
      </c>
      <c r="H126" s="19">
        <v>57</v>
      </c>
      <c r="I126" s="19">
        <v>41</v>
      </c>
    </row>
    <row r="127" spans="1:9" s="17" customFormat="1" ht="12" customHeight="1" x14ac:dyDescent="0.2">
      <c r="A127" s="240" t="s">
        <v>131</v>
      </c>
      <c r="B127" s="240"/>
      <c r="C127" s="19">
        <v>1773</v>
      </c>
      <c r="D127" s="19">
        <v>1383</v>
      </c>
      <c r="E127" s="19">
        <v>675</v>
      </c>
      <c r="F127" s="19">
        <v>708</v>
      </c>
      <c r="G127" s="19">
        <v>390</v>
      </c>
      <c r="H127" s="19">
        <v>202</v>
      </c>
      <c r="I127" s="19">
        <v>188</v>
      </c>
    </row>
    <row r="128" spans="1:9" s="17" customFormat="1" ht="12" customHeight="1" x14ac:dyDescent="0.2">
      <c r="A128" s="240" t="s">
        <v>134</v>
      </c>
      <c r="B128" s="240"/>
      <c r="C128" s="19">
        <v>1183</v>
      </c>
      <c r="D128" s="19">
        <v>1058</v>
      </c>
      <c r="E128" s="19">
        <v>520</v>
      </c>
      <c r="F128" s="19">
        <v>538</v>
      </c>
      <c r="G128" s="19">
        <v>125</v>
      </c>
      <c r="H128" s="19">
        <v>74</v>
      </c>
      <c r="I128" s="19">
        <v>51</v>
      </c>
    </row>
    <row r="129" spans="1:9" s="17" customFormat="1" ht="12" customHeight="1" x14ac:dyDescent="0.2">
      <c r="A129" s="240" t="s">
        <v>136</v>
      </c>
      <c r="B129" s="240"/>
      <c r="C129" s="19">
        <v>14</v>
      </c>
      <c r="D129" s="19">
        <v>13</v>
      </c>
      <c r="E129" s="19">
        <v>6</v>
      </c>
      <c r="F129" s="19">
        <v>7</v>
      </c>
      <c r="G129" s="19">
        <v>1</v>
      </c>
      <c r="H129" s="19">
        <v>1</v>
      </c>
      <c r="I129" s="19"/>
    </row>
    <row r="130" spans="1:9" s="17" customFormat="1" ht="12" customHeight="1" x14ac:dyDescent="0.2">
      <c r="A130" s="240" t="s">
        <v>137</v>
      </c>
      <c r="B130" s="240"/>
      <c r="C130" s="19">
        <v>2909</v>
      </c>
      <c r="D130" s="19">
        <v>2464</v>
      </c>
      <c r="E130" s="19">
        <v>1214</v>
      </c>
      <c r="F130" s="19">
        <v>1250</v>
      </c>
      <c r="G130" s="19">
        <v>445</v>
      </c>
      <c r="H130" s="19">
        <v>230</v>
      </c>
      <c r="I130" s="19">
        <v>215</v>
      </c>
    </row>
    <row r="131" spans="1:9" s="17" customFormat="1" ht="12" customHeight="1" x14ac:dyDescent="0.2">
      <c r="A131" s="240" t="s">
        <v>138</v>
      </c>
      <c r="B131" s="240"/>
      <c r="C131" s="19">
        <v>107</v>
      </c>
      <c r="D131" s="19">
        <v>100</v>
      </c>
      <c r="E131" s="19">
        <v>46</v>
      </c>
      <c r="F131" s="19">
        <v>54</v>
      </c>
      <c r="G131" s="19">
        <v>7</v>
      </c>
      <c r="H131" s="19">
        <v>4</v>
      </c>
      <c r="I131" s="19">
        <v>3</v>
      </c>
    </row>
    <row r="132" spans="1:9" s="111" customFormat="1" ht="12" customHeight="1" x14ac:dyDescent="0.2">
      <c r="A132" s="298" t="s">
        <v>339</v>
      </c>
      <c r="B132" s="298"/>
      <c r="C132" s="117">
        <v>5154</v>
      </c>
      <c r="D132" s="117">
        <v>4047</v>
      </c>
      <c r="E132" s="117">
        <v>1932</v>
      </c>
      <c r="F132" s="117">
        <v>2115</v>
      </c>
      <c r="G132" s="117">
        <v>1107</v>
      </c>
      <c r="H132" s="117">
        <v>610</v>
      </c>
      <c r="I132" s="117">
        <v>497</v>
      </c>
    </row>
    <row r="133" spans="1:9" s="17" customFormat="1" ht="12" customHeight="1" x14ac:dyDescent="0.2">
      <c r="A133" s="240" t="s">
        <v>140</v>
      </c>
      <c r="B133" s="240"/>
      <c r="C133" s="19">
        <v>4568</v>
      </c>
      <c r="D133" s="19">
        <v>3683</v>
      </c>
      <c r="E133" s="19">
        <v>1747</v>
      </c>
      <c r="F133" s="19">
        <v>1936</v>
      </c>
      <c r="G133" s="19">
        <v>885</v>
      </c>
      <c r="H133" s="19">
        <v>477</v>
      </c>
      <c r="I133" s="19">
        <v>408</v>
      </c>
    </row>
    <row r="134" spans="1:9" s="17" customFormat="1" ht="12" customHeight="1" x14ac:dyDescent="0.2">
      <c r="A134" s="240" t="s">
        <v>144</v>
      </c>
      <c r="B134" s="240"/>
      <c r="C134" s="19">
        <v>1318</v>
      </c>
      <c r="D134" s="19">
        <v>1028</v>
      </c>
      <c r="E134" s="19">
        <v>506</v>
      </c>
      <c r="F134" s="19">
        <v>522</v>
      </c>
      <c r="G134" s="19">
        <v>290</v>
      </c>
      <c r="H134" s="19">
        <v>163</v>
      </c>
      <c r="I134" s="19">
        <v>127</v>
      </c>
    </row>
    <row r="135" spans="1:9" s="17" customFormat="1" ht="12" customHeight="1" x14ac:dyDescent="0.2">
      <c r="A135" s="240" t="s">
        <v>145</v>
      </c>
      <c r="B135" s="240"/>
      <c r="C135" s="19">
        <v>16122</v>
      </c>
      <c r="D135" s="19">
        <v>10542</v>
      </c>
      <c r="E135" s="19">
        <v>4748</v>
      </c>
      <c r="F135" s="19">
        <v>5794</v>
      </c>
      <c r="G135" s="19">
        <v>5580</v>
      </c>
      <c r="H135" s="19">
        <v>2865</v>
      </c>
      <c r="I135" s="19">
        <v>2715</v>
      </c>
    </row>
    <row r="136" spans="1:9" s="17" customFormat="1" ht="12" customHeight="1" x14ac:dyDescent="0.2">
      <c r="A136" s="240" t="s">
        <v>146</v>
      </c>
      <c r="B136" s="240"/>
      <c r="C136" s="19">
        <v>6612</v>
      </c>
      <c r="D136" s="19">
        <v>5124</v>
      </c>
      <c r="E136" s="19">
        <v>2474</v>
      </c>
      <c r="F136" s="19">
        <v>2650</v>
      </c>
      <c r="G136" s="19">
        <v>1488</v>
      </c>
      <c r="H136" s="19">
        <v>810</v>
      </c>
      <c r="I136" s="19">
        <v>678</v>
      </c>
    </row>
    <row r="137" spans="1:9" s="17" customFormat="1" ht="12" customHeight="1" x14ac:dyDescent="0.2">
      <c r="A137" s="240" t="s">
        <v>148</v>
      </c>
      <c r="B137" s="240"/>
      <c r="C137" s="19">
        <v>216</v>
      </c>
      <c r="D137" s="19">
        <v>194</v>
      </c>
      <c r="E137" s="19">
        <v>91</v>
      </c>
      <c r="F137" s="19">
        <v>103</v>
      </c>
      <c r="G137" s="19">
        <v>22</v>
      </c>
      <c r="H137" s="19">
        <v>18</v>
      </c>
      <c r="I137" s="19">
        <v>4</v>
      </c>
    </row>
    <row r="138" spans="1:9" s="17" customFormat="1" ht="12" customHeight="1" x14ac:dyDescent="0.2">
      <c r="A138" s="240" t="s">
        <v>149</v>
      </c>
      <c r="B138" s="240"/>
      <c r="C138" s="19">
        <v>7268</v>
      </c>
      <c r="D138" s="19">
        <v>5543</v>
      </c>
      <c r="E138" s="19">
        <v>2466</v>
      </c>
      <c r="F138" s="19">
        <v>3077</v>
      </c>
      <c r="G138" s="19">
        <v>1725</v>
      </c>
      <c r="H138" s="19">
        <v>869</v>
      </c>
      <c r="I138" s="19">
        <v>856</v>
      </c>
    </row>
    <row r="139" spans="1:9" s="17" customFormat="1" ht="12" customHeight="1" x14ac:dyDescent="0.2">
      <c r="A139" s="240" t="s">
        <v>151</v>
      </c>
      <c r="B139" s="240"/>
      <c r="C139" s="19">
        <v>2686</v>
      </c>
      <c r="D139" s="19">
        <v>1920</v>
      </c>
      <c r="E139" s="19">
        <v>862</v>
      </c>
      <c r="F139" s="19">
        <v>1058</v>
      </c>
      <c r="G139" s="19">
        <v>766</v>
      </c>
      <c r="H139" s="19">
        <v>406</v>
      </c>
      <c r="I139" s="19">
        <v>360</v>
      </c>
    </row>
    <row r="140" spans="1:9" s="17" customFormat="1" ht="12" customHeight="1" x14ac:dyDescent="0.2">
      <c r="A140" s="240" t="s">
        <v>152</v>
      </c>
      <c r="B140" s="240"/>
      <c r="C140" s="19">
        <v>698</v>
      </c>
      <c r="D140" s="19">
        <v>648</v>
      </c>
      <c r="E140" s="19">
        <v>328</v>
      </c>
      <c r="F140" s="19">
        <v>320</v>
      </c>
      <c r="G140" s="19">
        <v>50</v>
      </c>
      <c r="H140" s="19">
        <v>31</v>
      </c>
      <c r="I140" s="19">
        <v>19</v>
      </c>
    </row>
    <row r="141" spans="1:9" s="17" customFormat="1" ht="12" customHeight="1" x14ac:dyDescent="0.2">
      <c r="A141" s="240" t="s">
        <v>153</v>
      </c>
      <c r="B141" s="240"/>
      <c r="C141" s="19">
        <v>767</v>
      </c>
      <c r="D141" s="19">
        <v>602</v>
      </c>
      <c r="E141" s="19">
        <v>287</v>
      </c>
      <c r="F141" s="19">
        <v>315</v>
      </c>
      <c r="G141" s="19">
        <v>165</v>
      </c>
      <c r="H141" s="19">
        <v>79</v>
      </c>
      <c r="I141" s="19">
        <v>86</v>
      </c>
    </row>
    <row r="142" spans="1:9" s="17" customFormat="1" ht="12" customHeight="1" x14ac:dyDescent="0.2">
      <c r="A142" s="240" t="s">
        <v>155</v>
      </c>
      <c r="B142" s="240"/>
      <c r="C142" s="19">
        <v>603</v>
      </c>
      <c r="D142" s="19">
        <v>451</v>
      </c>
      <c r="E142" s="19">
        <v>239</v>
      </c>
      <c r="F142" s="19">
        <v>212</v>
      </c>
      <c r="G142" s="19">
        <v>152</v>
      </c>
      <c r="H142" s="19">
        <v>82</v>
      </c>
      <c r="I142" s="19">
        <v>70</v>
      </c>
    </row>
    <row r="143" spans="1:9" s="17" customFormat="1" ht="12" customHeight="1" x14ac:dyDescent="0.2">
      <c r="A143" s="240" t="s">
        <v>158</v>
      </c>
      <c r="B143" s="240"/>
      <c r="C143" s="19">
        <v>87</v>
      </c>
      <c r="D143" s="19">
        <v>82</v>
      </c>
      <c r="E143" s="19">
        <v>36</v>
      </c>
      <c r="F143" s="19">
        <v>46</v>
      </c>
      <c r="G143" s="19">
        <v>5</v>
      </c>
      <c r="H143" s="19">
        <v>0</v>
      </c>
      <c r="I143" s="19">
        <v>5</v>
      </c>
    </row>
    <row r="144" spans="1:9" s="17" customFormat="1" ht="12" customHeight="1" x14ac:dyDescent="0.2">
      <c r="A144" s="240" t="s">
        <v>160</v>
      </c>
      <c r="B144" s="240"/>
      <c r="C144" s="19">
        <v>3040</v>
      </c>
      <c r="D144" s="19">
        <v>2253</v>
      </c>
      <c r="E144" s="19">
        <v>1059</v>
      </c>
      <c r="F144" s="19">
        <v>1194</v>
      </c>
      <c r="G144" s="19">
        <v>787</v>
      </c>
      <c r="H144" s="19">
        <v>401</v>
      </c>
      <c r="I144" s="19">
        <v>386</v>
      </c>
    </row>
    <row r="145" spans="1:9" s="17" customFormat="1" ht="12" customHeight="1" x14ac:dyDescent="0.2">
      <c r="A145" s="240" t="s">
        <v>353</v>
      </c>
      <c r="B145" s="240"/>
      <c r="C145" s="19">
        <v>2608</v>
      </c>
      <c r="D145" s="19">
        <v>2280</v>
      </c>
      <c r="E145" s="19">
        <v>1056</v>
      </c>
      <c r="F145" s="19">
        <v>1224</v>
      </c>
      <c r="G145" s="19">
        <v>328</v>
      </c>
      <c r="H145" s="19">
        <v>171</v>
      </c>
      <c r="I145" s="19">
        <v>157</v>
      </c>
    </row>
    <row r="146" spans="1:9" s="17" customFormat="1" ht="12" customHeight="1" x14ac:dyDescent="0.2">
      <c r="A146" s="242" t="s">
        <v>164</v>
      </c>
      <c r="B146" s="242"/>
      <c r="C146" s="25">
        <v>272</v>
      </c>
      <c r="D146" s="25">
        <v>250</v>
      </c>
      <c r="E146" s="25">
        <v>129</v>
      </c>
      <c r="F146" s="25">
        <v>121</v>
      </c>
      <c r="G146" s="25">
        <v>22</v>
      </c>
      <c r="H146" s="25">
        <v>12</v>
      </c>
      <c r="I146" s="25">
        <v>10</v>
      </c>
    </row>
    <row r="147" spans="1:9" s="17" customFormat="1" ht="12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</row>
    <row r="148" spans="1:9" s="17" customFormat="1" ht="12" customHeight="1" x14ac:dyDescent="0.2">
      <c r="A148" s="243" t="s">
        <v>165</v>
      </c>
      <c r="B148" s="243"/>
      <c r="C148" s="16">
        <f t="shared" ref="C148:I148" si="44">SUM(C149:C156)</f>
        <v>6024</v>
      </c>
      <c r="D148" s="16">
        <f t="shared" si="44"/>
        <v>5305</v>
      </c>
      <c r="E148" s="16">
        <f t="shared" si="44"/>
        <v>2587</v>
      </c>
      <c r="F148" s="16">
        <f t="shared" si="44"/>
        <v>2718</v>
      </c>
      <c r="G148" s="16">
        <f t="shared" si="44"/>
        <v>719</v>
      </c>
      <c r="H148" s="16">
        <f t="shared" si="44"/>
        <v>411</v>
      </c>
      <c r="I148" s="16">
        <f t="shared" si="44"/>
        <v>308</v>
      </c>
    </row>
    <row r="149" spans="1:9" s="17" customFormat="1" ht="12" customHeight="1" x14ac:dyDescent="0.2">
      <c r="A149" s="240" t="s">
        <v>166</v>
      </c>
      <c r="B149" s="240"/>
      <c r="C149" s="19">
        <v>1479</v>
      </c>
      <c r="D149" s="19">
        <v>1333</v>
      </c>
      <c r="E149" s="19">
        <v>647</v>
      </c>
      <c r="F149" s="19">
        <v>686</v>
      </c>
      <c r="G149" s="19">
        <v>146</v>
      </c>
      <c r="H149" s="19">
        <v>81</v>
      </c>
      <c r="I149" s="19">
        <v>65</v>
      </c>
    </row>
    <row r="150" spans="1:9" s="17" customFormat="1" ht="12" customHeight="1" x14ac:dyDescent="0.2">
      <c r="A150" s="240" t="s">
        <v>167</v>
      </c>
      <c r="B150" s="240"/>
      <c r="C150" s="19">
        <v>55</v>
      </c>
      <c r="D150" s="19">
        <v>45</v>
      </c>
      <c r="E150" s="19">
        <v>29</v>
      </c>
      <c r="F150" s="19">
        <v>16</v>
      </c>
      <c r="G150" s="19">
        <v>10</v>
      </c>
      <c r="H150" s="19">
        <v>6</v>
      </c>
      <c r="I150" s="19">
        <v>4</v>
      </c>
    </row>
    <row r="151" spans="1:9" s="17" customFormat="1" ht="12" customHeight="1" x14ac:dyDescent="0.2">
      <c r="A151" s="240" t="s">
        <v>168</v>
      </c>
      <c r="B151" s="240"/>
      <c r="C151" s="19">
        <v>56</v>
      </c>
      <c r="D151" s="19">
        <v>46</v>
      </c>
      <c r="E151" s="19">
        <v>27</v>
      </c>
      <c r="F151" s="19">
        <v>19</v>
      </c>
      <c r="G151" s="19">
        <v>10</v>
      </c>
      <c r="H151" s="19">
        <v>6</v>
      </c>
      <c r="I151" s="19">
        <v>4</v>
      </c>
    </row>
    <row r="152" spans="1:9" s="17" customFormat="1" ht="12" customHeight="1" x14ac:dyDescent="0.2">
      <c r="A152" s="240" t="s">
        <v>169</v>
      </c>
      <c r="B152" s="240"/>
      <c r="C152" s="19">
        <v>51</v>
      </c>
      <c r="D152" s="19">
        <v>44</v>
      </c>
      <c r="E152" s="19">
        <v>25</v>
      </c>
      <c r="F152" s="19">
        <v>19</v>
      </c>
      <c r="G152" s="19">
        <v>7</v>
      </c>
      <c r="H152" s="19">
        <v>5</v>
      </c>
      <c r="I152" s="19">
        <v>2</v>
      </c>
    </row>
    <row r="153" spans="1:9" s="17" customFormat="1" ht="12" customHeight="1" x14ac:dyDescent="0.2">
      <c r="A153" s="240" t="s">
        <v>170</v>
      </c>
      <c r="B153" s="240"/>
      <c r="C153" s="19">
        <v>1177</v>
      </c>
      <c r="D153" s="19">
        <v>985</v>
      </c>
      <c r="E153" s="19">
        <v>465</v>
      </c>
      <c r="F153" s="19">
        <v>520</v>
      </c>
      <c r="G153" s="19">
        <v>192</v>
      </c>
      <c r="H153" s="19">
        <v>102</v>
      </c>
      <c r="I153" s="19">
        <v>90</v>
      </c>
    </row>
    <row r="154" spans="1:9" s="17" customFormat="1" ht="12" customHeight="1" x14ac:dyDescent="0.2">
      <c r="A154" s="240" t="s">
        <v>171</v>
      </c>
      <c r="B154" s="240"/>
      <c r="C154" s="19">
        <v>569</v>
      </c>
      <c r="D154" s="19">
        <v>510</v>
      </c>
      <c r="E154" s="19">
        <v>259</v>
      </c>
      <c r="F154" s="19">
        <v>251</v>
      </c>
      <c r="G154" s="19">
        <v>59</v>
      </c>
      <c r="H154" s="19">
        <v>46</v>
      </c>
      <c r="I154" s="19">
        <v>13</v>
      </c>
    </row>
    <row r="155" spans="1:9" s="17" customFormat="1" ht="12" customHeight="1" x14ac:dyDescent="0.2">
      <c r="A155" s="240" t="s">
        <v>172</v>
      </c>
      <c r="B155" s="240"/>
      <c r="C155" s="19">
        <v>45</v>
      </c>
      <c r="D155" s="19">
        <v>39</v>
      </c>
      <c r="E155" s="19">
        <v>20</v>
      </c>
      <c r="F155" s="19">
        <v>19</v>
      </c>
      <c r="G155" s="19">
        <v>6</v>
      </c>
      <c r="H155" s="19">
        <v>4</v>
      </c>
      <c r="I155" s="19">
        <v>2</v>
      </c>
    </row>
    <row r="156" spans="1:9" s="17" customFormat="1" ht="12" customHeight="1" x14ac:dyDescent="0.2">
      <c r="A156" s="242" t="s">
        <v>173</v>
      </c>
      <c r="B156" s="242"/>
      <c r="C156" s="25">
        <v>2592</v>
      </c>
      <c r="D156" s="25">
        <v>2303</v>
      </c>
      <c r="E156" s="25">
        <v>1115</v>
      </c>
      <c r="F156" s="25">
        <v>1188</v>
      </c>
      <c r="G156" s="25">
        <v>289</v>
      </c>
      <c r="H156" s="25">
        <v>161</v>
      </c>
      <c r="I156" s="25">
        <v>128</v>
      </c>
    </row>
    <row r="157" spans="1:9" s="17" customFormat="1" ht="12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</row>
    <row r="158" spans="1:9" s="17" customFormat="1" ht="12" customHeight="1" x14ac:dyDescent="0.2">
      <c r="A158" s="243" t="s">
        <v>174</v>
      </c>
      <c r="B158" s="243"/>
      <c r="C158" s="16">
        <f t="shared" ref="C158:I158" si="45">SUM(C159:C175)</f>
        <v>52063</v>
      </c>
      <c r="D158" s="16">
        <f t="shared" si="45"/>
        <v>38094</v>
      </c>
      <c r="E158" s="16">
        <f t="shared" si="45"/>
        <v>17936</v>
      </c>
      <c r="F158" s="16">
        <f t="shared" si="45"/>
        <v>20158</v>
      </c>
      <c r="G158" s="16">
        <f t="shared" si="45"/>
        <v>13969</v>
      </c>
      <c r="H158" s="16">
        <f t="shared" si="45"/>
        <v>7430</v>
      </c>
      <c r="I158" s="16">
        <f t="shared" si="45"/>
        <v>6539</v>
      </c>
    </row>
    <row r="159" spans="1:9" s="17" customFormat="1" ht="12" customHeight="1" x14ac:dyDescent="0.2">
      <c r="A159" s="240" t="s">
        <v>175</v>
      </c>
      <c r="B159" s="240"/>
      <c r="C159" s="19">
        <v>4944</v>
      </c>
      <c r="D159" s="19">
        <v>3530</v>
      </c>
      <c r="E159" s="19">
        <v>1680</v>
      </c>
      <c r="F159" s="19">
        <v>1850</v>
      </c>
      <c r="G159" s="19">
        <v>1414</v>
      </c>
      <c r="H159" s="19">
        <v>786</v>
      </c>
      <c r="I159" s="19">
        <v>628</v>
      </c>
    </row>
    <row r="160" spans="1:9" s="17" customFormat="1" ht="12" customHeight="1" x14ac:dyDescent="0.2">
      <c r="A160" s="240" t="s">
        <v>176</v>
      </c>
      <c r="B160" s="240"/>
      <c r="C160" s="19">
        <v>18347</v>
      </c>
      <c r="D160" s="19">
        <v>12717</v>
      </c>
      <c r="E160" s="19">
        <v>5788</v>
      </c>
      <c r="F160" s="19">
        <v>6929</v>
      </c>
      <c r="G160" s="19">
        <v>5630</v>
      </c>
      <c r="H160" s="19">
        <v>2857</v>
      </c>
      <c r="I160" s="19">
        <v>2773</v>
      </c>
    </row>
    <row r="161" spans="1:9" s="17" customFormat="1" ht="12" customHeight="1" x14ac:dyDescent="0.2">
      <c r="A161" s="240" t="s">
        <v>177</v>
      </c>
      <c r="B161" s="240"/>
      <c r="C161" s="19">
        <v>2855</v>
      </c>
      <c r="D161" s="19">
        <v>1730</v>
      </c>
      <c r="E161" s="19">
        <v>862</v>
      </c>
      <c r="F161" s="19">
        <v>868</v>
      </c>
      <c r="G161" s="19">
        <v>1125</v>
      </c>
      <c r="H161" s="19">
        <v>613</v>
      </c>
      <c r="I161" s="19">
        <v>512</v>
      </c>
    </row>
    <row r="162" spans="1:9" s="17" customFormat="1" ht="12" customHeight="1" x14ac:dyDescent="0.2">
      <c r="A162" s="240" t="s">
        <v>178</v>
      </c>
      <c r="B162" s="240"/>
      <c r="C162" s="19">
        <v>2809</v>
      </c>
      <c r="D162" s="19">
        <v>2305</v>
      </c>
      <c r="E162" s="19">
        <v>1146</v>
      </c>
      <c r="F162" s="19">
        <v>1159</v>
      </c>
      <c r="G162" s="19">
        <v>504</v>
      </c>
      <c r="H162" s="19">
        <v>285</v>
      </c>
      <c r="I162" s="19">
        <v>219</v>
      </c>
    </row>
    <row r="163" spans="1:9" s="17" customFormat="1" ht="12" customHeight="1" x14ac:dyDescent="0.2">
      <c r="A163" s="240" t="s">
        <v>179</v>
      </c>
      <c r="B163" s="240"/>
      <c r="C163" s="19">
        <v>8751</v>
      </c>
      <c r="D163" s="19">
        <v>6383</v>
      </c>
      <c r="E163" s="19">
        <v>2946</v>
      </c>
      <c r="F163" s="19">
        <v>3437</v>
      </c>
      <c r="G163" s="19">
        <v>2368</v>
      </c>
      <c r="H163" s="19">
        <v>1247</v>
      </c>
      <c r="I163" s="19">
        <v>1121</v>
      </c>
    </row>
    <row r="164" spans="1:9" s="17" customFormat="1" ht="12" customHeight="1" x14ac:dyDescent="0.2">
      <c r="A164" s="240" t="s">
        <v>180</v>
      </c>
      <c r="B164" s="240"/>
      <c r="C164" s="19">
        <v>752</v>
      </c>
      <c r="D164" s="19">
        <v>658</v>
      </c>
      <c r="E164" s="19">
        <v>315</v>
      </c>
      <c r="F164" s="19">
        <v>343</v>
      </c>
      <c r="G164" s="19">
        <v>94</v>
      </c>
      <c r="H164" s="19">
        <v>58</v>
      </c>
      <c r="I164" s="19">
        <v>36</v>
      </c>
    </row>
    <row r="165" spans="1:9" s="17" customFormat="1" ht="12" customHeight="1" x14ac:dyDescent="0.2">
      <c r="A165" s="240" t="s">
        <v>181</v>
      </c>
      <c r="B165" s="240"/>
      <c r="C165" s="19">
        <v>817</v>
      </c>
      <c r="D165" s="19">
        <v>672</v>
      </c>
      <c r="E165" s="19">
        <v>324</v>
      </c>
      <c r="F165" s="19">
        <v>348</v>
      </c>
      <c r="G165" s="19">
        <v>145</v>
      </c>
      <c r="H165" s="19">
        <v>81</v>
      </c>
      <c r="I165" s="19">
        <v>64</v>
      </c>
    </row>
    <row r="166" spans="1:9" s="17" customFormat="1" ht="12" customHeight="1" x14ac:dyDescent="0.2">
      <c r="A166" s="240" t="s">
        <v>182</v>
      </c>
      <c r="B166" s="240"/>
      <c r="C166" s="19">
        <v>839</v>
      </c>
      <c r="D166" s="19">
        <v>694</v>
      </c>
      <c r="E166" s="19">
        <v>328</v>
      </c>
      <c r="F166" s="19">
        <v>366</v>
      </c>
      <c r="G166" s="19">
        <v>145</v>
      </c>
      <c r="H166" s="19">
        <v>78</v>
      </c>
      <c r="I166" s="19">
        <v>67</v>
      </c>
    </row>
    <row r="167" spans="1:9" s="17" customFormat="1" ht="12" customHeight="1" x14ac:dyDescent="0.2">
      <c r="A167" s="240" t="s">
        <v>183</v>
      </c>
      <c r="B167" s="240"/>
      <c r="C167" s="19">
        <v>384</v>
      </c>
      <c r="D167" s="19">
        <v>355</v>
      </c>
      <c r="E167" s="19">
        <v>188</v>
      </c>
      <c r="F167" s="19">
        <v>167</v>
      </c>
      <c r="G167" s="19">
        <v>29</v>
      </c>
      <c r="H167" s="19">
        <v>14</v>
      </c>
      <c r="I167" s="19">
        <v>15</v>
      </c>
    </row>
    <row r="168" spans="1:9" s="17" customFormat="1" ht="12" customHeight="1" x14ac:dyDescent="0.2">
      <c r="A168" s="240" t="s">
        <v>184</v>
      </c>
      <c r="B168" s="240"/>
      <c r="C168" s="19">
        <v>1448</v>
      </c>
      <c r="D168" s="19">
        <v>1205</v>
      </c>
      <c r="E168" s="19">
        <v>578</v>
      </c>
      <c r="F168" s="19">
        <v>627</v>
      </c>
      <c r="G168" s="19">
        <v>243</v>
      </c>
      <c r="H168" s="19">
        <v>148</v>
      </c>
      <c r="I168" s="19">
        <v>95</v>
      </c>
    </row>
    <row r="169" spans="1:9" s="17" customFormat="1" ht="12" customHeight="1" x14ac:dyDescent="0.2">
      <c r="A169" s="240" t="s">
        <v>186</v>
      </c>
      <c r="B169" s="240"/>
      <c r="C169" s="19">
        <v>123</v>
      </c>
      <c r="D169" s="19">
        <v>102</v>
      </c>
      <c r="E169" s="19">
        <v>51</v>
      </c>
      <c r="F169" s="19">
        <v>51</v>
      </c>
      <c r="G169" s="19">
        <v>21</v>
      </c>
      <c r="H169" s="19">
        <v>12</v>
      </c>
      <c r="I169" s="19">
        <v>9</v>
      </c>
    </row>
    <row r="170" spans="1:9" s="17" customFormat="1" ht="12" customHeight="1" x14ac:dyDescent="0.2">
      <c r="A170" s="240" t="s">
        <v>187</v>
      </c>
      <c r="B170" s="240"/>
      <c r="C170" s="19">
        <v>2872</v>
      </c>
      <c r="D170" s="19">
        <v>2263</v>
      </c>
      <c r="E170" s="19">
        <v>1070</v>
      </c>
      <c r="F170" s="19">
        <v>1193</v>
      </c>
      <c r="G170" s="19">
        <v>609</v>
      </c>
      <c r="H170" s="19">
        <v>346</v>
      </c>
      <c r="I170" s="19">
        <v>263</v>
      </c>
    </row>
    <row r="171" spans="1:9" s="17" customFormat="1" ht="12" customHeight="1" x14ac:dyDescent="0.2">
      <c r="A171" s="240" t="s">
        <v>188</v>
      </c>
      <c r="B171" s="240"/>
      <c r="C171" s="19">
        <v>605</v>
      </c>
      <c r="D171" s="19">
        <v>539</v>
      </c>
      <c r="E171" s="19">
        <v>266</v>
      </c>
      <c r="F171" s="19">
        <v>273</v>
      </c>
      <c r="G171" s="19">
        <v>66</v>
      </c>
      <c r="H171" s="19">
        <v>35</v>
      </c>
      <c r="I171" s="19">
        <v>31</v>
      </c>
    </row>
    <row r="172" spans="1:9" s="17" customFormat="1" ht="12" customHeight="1" x14ac:dyDescent="0.2">
      <c r="A172" s="240" t="s">
        <v>189</v>
      </c>
      <c r="B172" s="240"/>
      <c r="C172" s="19">
        <v>614</v>
      </c>
      <c r="D172" s="19">
        <v>553</v>
      </c>
      <c r="E172" s="19">
        <v>275</v>
      </c>
      <c r="F172" s="19">
        <v>278</v>
      </c>
      <c r="G172" s="19">
        <v>61</v>
      </c>
      <c r="H172" s="19">
        <v>38</v>
      </c>
      <c r="I172" s="19">
        <v>23</v>
      </c>
    </row>
    <row r="173" spans="1:9" s="17" customFormat="1" ht="12" customHeight="1" x14ac:dyDescent="0.2">
      <c r="A173" s="240" t="s">
        <v>190</v>
      </c>
      <c r="B173" s="240"/>
      <c r="C173" s="19">
        <v>2452</v>
      </c>
      <c r="D173" s="19">
        <v>1762</v>
      </c>
      <c r="E173" s="19">
        <v>850</v>
      </c>
      <c r="F173" s="19">
        <v>912</v>
      </c>
      <c r="G173" s="19">
        <v>690</v>
      </c>
      <c r="H173" s="19">
        <v>365</v>
      </c>
      <c r="I173" s="19">
        <v>325</v>
      </c>
    </row>
    <row r="174" spans="1:9" s="17" customFormat="1" ht="12" customHeight="1" x14ac:dyDescent="0.2">
      <c r="A174" s="240" t="s">
        <v>191</v>
      </c>
      <c r="B174" s="240"/>
      <c r="C174" s="19">
        <v>234</v>
      </c>
      <c r="D174" s="19">
        <v>210</v>
      </c>
      <c r="E174" s="19">
        <v>101</v>
      </c>
      <c r="F174" s="19">
        <v>109</v>
      </c>
      <c r="G174" s="19">
        <v>24</v>
      </c>
      <c r="H174" s="19">
        <v>17</v>
      </c>
      <c r="I174" s="19">
        <v>7</v>
      </c>
    </row>
    <row r="175" spans="1:9" s="17" customFormat="1" ht="12" customHeight="1" x14ac:dyDescent="0.2">
      <c r="A175" s="242" t="s">
        <v>192</v>
      </c>
      <c r="B175" s="242"/>
      <c r="C175" s="25">
        <v>3217</v>
      </c>
      <c r="D175" s="25">
        <v>2416</v>
      </c>
      <c r="E175" s="25">
        <v>1168</v>
      </c>
      <c r="F175" s="25">
        <v>1248</v>
      </c>
      <c r="G175" s="25">
        <v>801</v>
      </c>
      <c r="H175" s="25">
        <v>450</v>
      </c>
      <c r="I175" s="25">
        <v>351</v>
      </c>
    </row>
    <row r="176" spans="1:9" s="17" customFormat="1" ht="12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</row>
    <row r="177" spans="1:9" s="17" customFormat="1" ht="12" customHeight="1" x14ac:dyDescent="0.2">
      <c r="A177" s="243" t="s">
        <v>193</v>
      </c>
      <c r="B177" s="243"/>
      <c r="C177" s="16">
        <f t="shared" ref="C177:I177" si="46">SUM(C178:C183)</f>
        <v>13229</v>
      </c>
      <c r="D177" s="16">
        <f t="shared" si="46"/>
        <v>9186</v>
      </c>
      <c r="E177" s="16">
        <f t="shared" si="46"/>
        <v>4490</v>
      </c>
      <c r="F177" s="16">
        <f t="shared" si="46"/>
        <v>4696</v>
      </c>
      <c r="G177" s="16">
        <f t="shared" si="46"/>
        <v>4043</v>
      </c>
      <c r="H177" s="16">
        <f t="shared" si="46"/>
        <v>2281</v>
      </c>
      <c r="I177" s="16">
        <f t="shared" si="46"/>
        <v>1762</v>
      </c>
    </row>
    <row r="178" spans="1:9" s="17" customFormat="1" ht="12" customHeight="1" x14ac:dyDescent="0.2">
      <c r="A178" s="240" t="s">
        <v>194</v>
      </c>
      <c r="B178" s="240"/>
      <c r="C178" s="19">
        <v>6176</v>
      </c>
      <c r="D178" s="19">
        <v>3999</v>
      </c>
      <c r="E178" s="19">
        <v>1984</v>
      </c>
      <c r="F178" s="19">
        <v>2015</v>
      </c>
      <c r="G178" s="19">
        <v>2177</v>
      </c>
      <c r="H178" s="19">
        <v>1176</v>
      </c>
      <c r="I178" s="19">
        <v>1001</v>
      </c>
    </row>
    <row r="179" spans="1:9" s="17" customFormat="1" ht="12" customHeight="1" x14ac:dyDescent="0.2">
      <c r="A179" s="240" t="s">
        <v>195</v>
      </c>
      <c r="B179" s="240"/>
      <c r="C179" s="19">
        <v>2921</v>
      </c>
      <c r="D179" s="19">
        <v>2359</v>
      </c>
      <c r="E179" s="19">
        <v>1132</v>
      </c>
      <c r="F179" s="19">
        <v>1227</v>
      </c>
      <c r="G179" s="19">
        <v>562</v>
      </c>
      <c r="H179" s="19">
        <v>329</v>
      </c>
      <c r="I179" s="19">
        <v>233</v>
      </c>
    </row>
    <row r="180" spans="1:9" s="17" customFormat="1" ht="12" customHeight="1" x14ac:dyDescent="0.2">
      <c r="A180" s="240" t="s">
        <v>196</v>
      </c>
      <c r="B180" s="240"/>
      <c r="C180" s="19">
        <v>723</v>
      </c>
      <c r="D180" s="19">
        <v>450</v>
      </c>
      <c r="E180" s="19">
        <v>221</v>
      </c>
      <c r="F180" s="19">
        <v>229</v>
      </c>
      <c r="G180" s="19">
        <v>273</v>
      </c>
      <c r="H180" s="19">
        <v>166</v>
      </c>
      <c r="I180" s="19">
        <v>107</v>
      </c>
    </row>
    <row r="181" spans="1:9" s="17" customFormat="1" ht="12" customHeight="1" x14ac:dyDescent="0.2">
      <c r="A181" s="240" t="s">
        <v>197</v>
      </c>
      <c r="B181" s="240"/>
      <c r="C181" s="19">
        <v>561</v>
      </c>
      <c r="D181" s="19">
        <v>431</v>
      </c>
      <c r="E181" s="19">
        <v>200</v>
      </c>
      <c r="F181" s="19">
        <v>231</v>
      </c>
      <c r="G181" s="19">
        <v>130</v>
      </c>
      <c r="H181" s="19">
        <v>80</v>
      </c>
      <c r="I181" s="19">
        <v>50</v>
      </c>
    </row>
    <row r="182" spans="1:9" s="17" customFormat="1" ht="12" customHeight="1" x14ac:dyDescent="0.2">
      <c r="A182" s="240" t="s">
        <v>198</v>
      </c>
      <c r="B182" s="240"/>
      <c r="C182" s="19">
        <v>1779</v>
      </c>
      <c r="D182" s="19">
        <v>1234</v>
      </c>
      <c r="E182" s="19">
        <v>601</v>
      </c>
      <c r="F182" s="19">
        <v>633</v>
      </c>
      <c r="G182" s="19">
        <v>545</v>
      </c>
      <c r="H182" s="19">
        <v>324</v>
      </c>
      <c r="I182" s="19">
        <v>221</v>
      </c>
    </row>
    <row r="183" spans="1:9" s="17" customFormat="1" ht="12" customHeight="1" x14ac:dyDescent="0.2">
      <c r="A183" s="242" t="s">
        <v>199</v>
      </c>
      <c r="B183" s="242"/>
      <c r="C183" s="25">
        <v>1069</v>
      </c>
      <c r="D183" s="25">
        <v>713</v>
      </c>
      <c r="E183" s="25">
        <v>352</v>
      </c>
      <c r="F183" s="25">
        <v>361</v>
      </c>
      <c r="G183" s="25">
        <v>356</v>
      </c>
      <c r="H183" s="25">
        <v>206</v>
      </c>
      <c r="I183" s="25">
        <v>150</v>
      </c>
    </row>
    <row r="184" spans="1:9" s="17" customFormat="1" ht="12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</row>
    <row r="185" spans="1:9" s="17" customFormat="1" ht="12" customHeight="1" x14ac:dyDescent="0.2">
      <c r="A185" s="243" t="s">
        <v>200</v>
      </c>
      <c r="B185" s="243"/>
      <c r="C185" s="16">
        <f t="shared" ref="C185:I185" si="47">SUM(C186:C188)</f>
        <v>5767</v>
      </c>
      <c r="D185" s="16">
        <f t="shared" si="47"/>
        <v>5199</v>
      </c>
      <c r="E185" s="16">
        <f t="shared" si="47"/>
        <v>2577</v>
      </c>
      <c r="F185" s="16">
        <f t="shared" si="47"/>
        <v>2622</v>
      </c>
      <c r="G185" s="16">
        <f t="shared" si="47"/>
        <v>568</v>
      </c>
      <c r="H185" s="16">
        <f t="shared" si="47"/>
        <v>327</v>
      </c>
      <c r="I185" s="16">
        <f t="shared" si="47"/>
        <v>241</v>
      </c>
    </row>
    <row r="186" spans="1:9" s="17" customFormat="1" ht="12" customHeight="1" x14ac:dyDescent="0.2">
      <c r="A186" s="240" t="s">
        <v>201</v>
      </c>
      <c r="B186" s="240"/>
      <c r="C186" s="19">
        <v>1850</v>
      </c>
      <c r="D186" s="19">
        <v>1626</v>
      </c>
      <c r="E186" s="19">
        <v>794</v>
      </c>
      <c r="F186" s="19">
        <v>832</v>
      </c>
      <c r="G186" s="19">
        <v>224</v>
      </c>
      <c r="H186" s="19">
        <v>123</v>
      </c>
      <c r="I186" s="19">
        <v>101</v>
      </c>
    </row>
    <row r="187" spans="1:9" s="17" customFormat="1" ht="12" customHeight="1" x14ac:dyDescent="0.2">
      <c r="A187" s="240" t="s">
        <v>202</v>
      </c>
      <c r="B187" s="240"/>
      <c r="C187" s="19">
        <v>1816</v>
      </c>
      <c r="D187" s="19">
        <v>1663</v>
      </c>
      <c r="E187" s="19">
        <v>817</v>
      </c>
      <c r="F187" s="19">
        <v>846</v>
      </c>
      <c r="G187" s="19">
        <v>153</v>
      </c>
      <c r="H187" s="19">
        <v>90</v>
      </c>
      <c r="I187" s="19">
        <v>63</v>
      </c>
    </row>
    <row r="188" spans="1:9" s="17" customFormat="1" ht="12" customHeight="1" x14ac:dyDescent="0.2">
      <c r="A188" s="244" t="s">
        <v>348</v>
      </c>
      <c r="B188" s="244"/>
      <c r="C188" s="42">
        <v>2101</v>
      </c>
      <c r="D188" s="42">
        <v>1910</v>
      </c>
      <c r="E188" s="42">
        <v>966</v>
      </c>
      <c r="F188" s="42">
        <v>944</v>
      </c>
      <c r="G188" s="42">
        <v>191</v>
      </c>
      <c r="H188" s="42">
        <v>114</v>
      </c>
      <c r="I188" s="42">
        <v>77</v>
      </c>
    </row>
    <row r="189" spans="1:9" s="17" customFormat="1" ht="12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</row>
    <row r="190" spans="1:9" s="17" customFormat="1" ht="12" customHeight="1" x14ac:dyDescent="0.2">
      <c r="A190" s="243" t="s">
        <v>206</v>
      </c>
      <c r="B190" s="243"/>
      <c r="C190" s="16">
        <f t="shared" ref="C190:I190" si="48">SUM(C191:C200)</f>
        <v>9335</v>
      </c>
      <c r="D190" s="16">
        <f t="shared" si="48"/>
        <v>6725</v>
      </c>
      <c r="E190" s="16">
        <f t="shared" si="48"/>
        <v>3301</v>
      </c>
      <c r="F190" s="16">
        <f t="shared" si="48"/>
        <v>3424</v>
      </c>
      <c r="G190" s="16">
        <f t="shared" si="48"/>
        <v>2610</v>
      </c>
      <c r="H190" s="16">
        <f t="shared" si="48"/>
        <v>1460</v>
      </c>
      <c r="I190" s="16">
        <f t="shared" si="48"/>
        <v>1150</v>
      </c>
    </row>
    <row r="191" spans="1:9" s="17" customFormat="1" ht="12" customHeight="1" x14ac:dyDescent="0.2">
      <c r="A191" s="240" t="s">
        <v>207</v>
      </c>
      <c r="B191" s="240"/>
      <c r="C191" s="19">
        <v>1526</v>
      </c>
      <c r="D191" s="19">
        <v>1139</v>
      </c>
      <c r="E191" s="19">
        <v>556</v>
      </c>
      <c r="F191" s="19">
        <v>583</v>
      </c>
      <c r="G191" s="19">
        <v>387</v>
      </c>
      <c r="H191" s="19">
        <v>233</v>
      </c>
      <c r="I191" s="19">
        <v>154</v>
      </c>
    </row>
    <row r="192" spans="1:9" s="17" customFormat="1" ht="12" customHeight="1" x14ac:dyDescent="0.2">
      <c r="A192" s="240" t="s">
        <v>209</v>
      </c>
      <c r="B192" s="240"/>
      <c r="C192" s="19">
        <v>109</v>
      </c>
      <c r="D192" s="19">
        <v>91</v>
      </c>
      <c r="E192" s="19">
        <v>48</v>
      </c>
      <c r="F192" s="19">
        <v>43</v>
      </c>
      <c r="G192" s="19">
        <v>18</v>
      </c>
      <c r="H192" s="19">
        <v>13</v>
      </c>
      <c r="I192" s="19">
        <v>5</v>
      </c>
    </row>
    <row r="193" spans="1:9" s="17" customFormat="1" ht="12" customHeight="1" x14ac:dyDescent="0.2">
      <c r="A193" s="240" t="s">
        <v>210</v>
      </c>
      <c r="B193" s="240"/>
      <c r="C193" s="19">
        <v>1038</v>
      </c>
      <c r="D193" s="19">
        <v>507</v>
      </c>
      <c r="E193" s="19">
        <v>245</v>
      </c>
      <c r="F193" s="19">
        <v>262</v>
      </c>
      <c r="G193" s="19">
        <v>531</v>
      </c>
      <c r="H193" s="19">
        <v>299</v>
      </c>
      <c r="I193" s="19">
        <v>232</v>
      </c>
    </row>
    <row r="194" spans="1:9" s="17" customFormat="1" ht="12" customHeight="1" x14ac:dyDescent="0.2">
      <c r="A194" s="240" t="s">
        <v>215</v>
      </c>
      <c r="B194" s="240"/>
      <c r="C194" s="19">
        <v>192</v>
      </c>
      <c r="D194" s="19">
        <v>172</v>
      </c>
      <c r="E194" s="19">
        <v>81</v>
      </c>
      <c r="F194" s="19">
        <v>91</v>
      </c>
      <c r="G194" s="19">
        <v>20</v>
      </c>
      <c r="H194" s="19">
        <v>11</v>
      </c>
      <c r="I194" s="19">
        <v>9</v>
      </c>
    </row>
    <row r="195" spans="1:9" s="17" customFormat="1" ht="12" customHeight="1" x14ac:dyDescent="0.2">
      <c r="A195" s="240" t="s">
        <v>216</v>
      </c>
      <c r="B195" s="240"/>
      <c r="C195" s="19">
        <v>2978</v>
      </c>
      <c r="D195" s="19">
        <v>2342</v>
      </c>
      <c r="E195" s="19">
        <v>1174</v>
      </c>
      <c r="F195" s="19">
        <v>1168</v>
      </c>
      <c r="G195" s="19">
        <v>636</v>
      </c>
      <c r="H195" s="19">
        <v>319</v>
      </c>
      <c r="I195" s="19">
        <v>317</v>
      </c>
    </row>
    <row r="196" spans="1:9" s="17" customFormat="1" ht="12" customHeight="1" x14ac:dyDescent="0.2">
      <c r="A196" s="240" t="s">
        <v>217</v>
      </c>
      <c r="B196" s="240"/>
      <c r="C196" s="19">
        <v>879</v>
      </c>
      <c r="D196" s="19">
        <v>602</v>
      </c>
      <c r="E196" s="19">
        <v>288</v>
      </c>
      <c r="F196" s="19">
        <v>314</v>
      </c>
      <c r="G196" s="19">
        <v>277</v>
      </c>
      <c r="H196" s="19">
        <v>165</v>
      </c>
      <c r="I196" s="19">
        <v>112</v>
      </c>
    </row>
    <row r="197" spans="1:9" s="17" customFormat="1" ht="12" customHeight="1" x14ac:dyDescent="0.2">
      <c r="A197" s="240" t="s">
        <v>220</v>
      </c>
      <c r="B197" s="240"/>
      <c r="C197" s="19">
        <v>340</v>
      </c>
      <c r="D197" s="19">
        <v>273</v>
      </c>
      <c r="E197" s="19">
        <v>133</v>
      </c>
      <c r="F197" s="19">
        <v>140</v>
      </c>
      <c r="G197" s="19">
        <v>67</v>
      </c>
      <c r="H197" s="19">
        <v>37</v>
      </c>
      <c r="I197" s="19">
        <v>30</v>
      </c>
    </row>
    <row r="198" spans="1:9" s="17" customFormat="1" ht="12" customHeight="1" x14ac:dyDescent="0.2">
      <c r="A198" s="240" t="s">
        <v>221</v>
      </c>
      <c r="B198" s="240"/>
      <c r="C198" s="19">
        <v>780</v>
      </c>
      <c r="D198" s="19">
        <v>483</v>
      </c>
      <c r="E198" s="19">
        <v>231</v>
      </c>
      <c r="F198" s="19">
        <v>252</v>
      </c>
      <c r="G198" s="19">
        <v>297</v>
      </c>
      <c r="H198" s="19">
        <v>176</v>
      </c>
      <c r="I198" s="19">
        <v>121</v>
      </c>
    </row>
    <row r="199" spans="1:9" s="17" customFormat="1" ht="12" customHeight="1" x14ac:dyDescent="0.2">
      <c r="A199" s="240" t="s">
        <v>222</v>
      </c>
      <c r="B199" s="240"/>
      <c r="C199" s="19">
        <v>424</v>
      </c>
      <c r="D199" s="19">
        <v>315</v>
      </c>
      <c r="E199" s="19">
        <v>154</v>
      </c>
      <c r="F199" s="19">
        <v>161</v>
      </c>
      <c r="G199" s="19">
        <v>109</v>
      </c>
      <c r="H199" s="19">
        <v>68</v>
      </c>
      <c r="I199" s="19">
        <v>41</v>
      </c>
    </row>
    <row r="200" spans="1:9" s="123" customFormat="1" ht="12" customHeight="1" x14ac:dyDescent="0.2">
      <c r="A200" s="244" t="s">
        <v>223</v>
      </c>
      <c r="B200" s="244"/>
      <c r="C200" s="25">
        <v>1069</v>
      </c>
      <c r="D200" s="25">
        <v>801</v>
      </c>
      <c r="E200" s="25">
        <v>391</v>
      </c>
      <c r="F200" s="25">
        <v>410</v>
      </c>
      <c r="G200" s="25">
        <v>268</v>
      </c>
      <c r="H200" s="25">
        <v>139</v>
      </c>
      <c r="I200" s="25">
        <v>129</v>
      </c>
    </row>
    <row r="201" spans="1:9" s="17" customFormat="1" ht="12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</row>
    <row r="202" spans="1:9" s="17" customFormat="1" ht="12" customHeight="1" x14ac:dyDescent="0.2">
      <c r="A202" s="243" t="s">
        <v>225</v>
      </c>
      <c r="B202" s="243"/>
      <c r="C202" s="16">
        <f t="shared" ref="C202:I202" si="49">SUM(C203:C210)</f>
        <v>354375</v>
      </c>
      <c r="D202" s="16">
        <f t="shared" si="49"/>
        <v>254828</v>
      </c>
      <c r="E202" s="16">
        <f t="shared" si="49"/>
        <v>120024</v>
      </c>
      <c r="F202" s="16">
        <f t="shared" si="49"/>
        <v>134804</v>
      </c>
      <c r="G202" s="16">
        <f t="shared" si="49"/>
        <v>99547</v>
      </c>
      <c r="H202" s="16">
        <f t="shared" si="49"/>
        <v>52853</v>
      </c>
      <c r="I202" s="16">
        <f t="shared" si="49"/>
        <v>46694</v>
      </c>
    </row>
    <row r="203" spans="1:9" s="17" customFormat="1" ht="12" customHeight="1" x14ac:dyDescent="0.2">
      <c r="A203" s="240" t="s">
        <v>226</v>
      </c>
      <c r="B203" s="240"/>
      <c r="C203" s="19">
        <f t="shared" ref="C203:I203" si="50">SUM(C57:C67)</f>
        <v>51564</v>
      </c>
      <c r="D203" s="19">
        <f t="shared" si="50"/>
        <v>38457</v>
      </c>
      <c r="E203" s="19">
        <f t="shared" si="50"/>
        <v>18178</v>
      </c>
      <c r="F203" s="19">
        <f t="shared" si="50"/>
        <v>20279</v>
      </c>
      <c r="G203" s="19">
        <f t="shared" si="50"/>
        <v>13107</v>
      </c>
      <c r="H203" s="19">
        <f t="shared" si="50"/>
        <v>7011</v>
      </c>
      <c r="I203" s="19">
        <f t="shared" si="50"/>
        <v>6096</v>
      </c>
    </row>
    <row r="204" spans="1:9" s="17" customFormat="1" ht="12" customHeight="1" x14ac:dyDescent="0.2">
      <c r="A204" s="240" t="s">
        <v>227</v>
      </c>
      <c r="B204" s="240"/>
      <c r="C204" s="19">
        <f t="shared" ref="C204:I204" si="51">SUM(C70:C121)</f>
        <v>152203</v>
      </c>
      <c r="D204" s="19">
        <f t="shared" si="51"/>
        <v>103688</v>
      </c>
      <c r="E204" s="19">
        <f t="shared" si="51"/>
        <v>48481</v>
      </c>
      <c r="F204" s="19">
        <f t="shared" si="51"/>
        <v>55207</v>
      </c>
      <c r="G204" s="19">
        <f t="shared" si="51"/>
        <v>48515</v>
      </c>
      <c r="H204" s="19">
        <f t="shared" si="51"/>
        <v>25556</v>
      </c>
      <c r="I204" s="19">
        <f t="shared" si="51"/>
        <v>22959</v>
      </c>
    </row>
    <row r="205" spans="1:9" s="17" customFormat="1" ht="12" customHeight="1" x14ac:dyDescent="0.2">
      <c r="A205" s="240" t="s">
        <v>228</v>
      </c>
      <c r="B205" s="240"/>
      <c r="C205" s="19">
        <f t="shared" ref="C205:I205" si="52">SUM(C124:C146)</f>
        <v>64190</v>
      </c>
      <c r="D205" s="19">
        <f t="shared" si="52"/>
        <v>48174</v>
      </c>
      <c r="E205" s="19">
        <f t="shared" si="52"/>
        <v>22474</v>
      </c>
      <c r="F205" s="19">
        <f t="shared" si="52"/>
        <v>25700</v>
      </c>
      <c r="G205" s="19">
        <f t="shared" si="52"/>
        <v>16016</v>
      </c>
      <c r="H205" s="19">
        <f t="shared" si="52"/>
        <v>8377</v>
      </c>
      <c r="I205" s="19">
        <f t="shared" si="52"/>
        <v>7639</v>
      </c>
    </row>
    <row r="206" spans="1:9" s="17" customFormat="1" ht="12" customHeight="1" x14ac:dyDescent="0.2">
      <c r="A206" s="240" t="s">
        <v>229</v>
      </c>
      <c r="B206" s="240"/>
      <c r="C206" s="19">
        <f t="shared" ref="C206:I206" si="53">SUM(C149:C156)</f>
        <v>6024</v>
      </c>
      <c r="D206" s="19">
        <f t="shared" si="53"/>
        <v>5305</v>
      </c>
      <c r="E206" s="19">
        <f t="shared" si="53"/>
        <v>2587</v>
      </c>
      <c r="F206" s="19">
        <f t="shared" si="53"/>
        <v>2718</v>
      </c>
      <c r="G206" s="19">
        <f t="shared" si="53"/>
        <v>719</v>
      </c>
      <c r="H206" s="19">
        <f t="shared" si="53"/>
        <v>411</v>
      </c>
      <c r="I206" s="19">
        <f t="shared" si="53"/>
        <v>308</v>
      </c>
    </row>
    <row r="207" spans="1:9" s="17" customFormat="1" ht="12" customHeight="1" x14ac:dyDescent="0.2">
      <c r="A207" s="240" t="s">
        <v>230</v>
      </c>
      <c r="B207" s="240"/>
      <c r="C207" s="19">
        <f t="shared" ref="C207:I207" si="54">SUM(C159:C175)</f>
        <v>52063</v>
      </c>
      <c r="D207" s="19">
        <f t="shared" si="54"/>
        <v>38094</v>
      </c>
      <c r="E207" s="19">
        <f t="shared" si="54"/>
        <v>17936</v>
      </c>
      <c r="F207" s="19">
        <f t="shared" si="54"/>
        <v>20158</v>
      </c>
      <c r="G207" s="19">
        <f t="shared" si="54"/>
        <v>13969</v>
      </c>
      <c r="H207" s="19">
        <f t="shared" si="54"/>
        <v>7430</v>
      </c>
      <c r="I207" s="19">
        <f t="shared" si="54"/>
        <v>6539</v>
      </c>
    </row>
    <row r="208" spans="1:9" s="17" customFormat="1" ht="12" customHeight="1" x14ac:dyDescent="0.2">
      <c r="A208" s="240" t="s">
        <v>231</v>
      </c>
      <c r="B208" s="240"/>
      <c r="C208" s="19">
        <f t="shared" ref="C208:I208" si="55">SUM(C178:C183)</f>
        <v>13229</v>
      </c>
      <c r="D208" s="19">
        <f t="shared" si="55"/>
        <v>9186</v>
      </c>
      <c r="E208" s="19">
        <f t="shared" si="55"/>
        <v>4490</v>
      </c>
      <c r="F208" s="19">
        <f t="shared" si="55"/>
        <v>4696</v>
      </c>
      <c r="G208" s="19">
        <f t="shared" si="55"/>
        <v>4043</v>
      </c>
      <c r="H208" s="19">
        <f t="shared" si="55"/>
        <v>2281</v>
      </c>
      <c r="I208" s="19">
        <f t="shared" si="55"/>
        <v>1762</v>
      </c>
    </row>
    <row r="209" spans="1:9" s="17" customFormat="1" ht="12" customHeight="1" x14ac:dyDescent="0.2">
      <c r="A209" s="240" t="s">
        <v>232</v>
      </c>
      <c r="B209" s="240"/>
      <c r="C209" s="19">
        <f t="shared" ref="C209:I209" si="56">SUM(C186:C188)</f>
        <v>5767</v>
      </c>
      <c r="D209" s="19">
        <f t="shared" si="56"/>
        <v>5199</v>
      </c>
      <c r="E209" s="19">
        <f t="shared" si="56"/>
        <v>2577</v>
      </c>
      <c r="F209" s="19">
        <f t="shared" si="56"/>
        <v>2622</v>
      </c>
      <c r="G209" s="19">
        <f t="shared" si="56"/>
        <v>568</v>
      </c>
      <c r="H209" s="19">
        <f t="shared" si="56"/>
        <v>327</v>
      </c>
      <c r="I209" s="19">
        <f t="shared" si="56"/>
        <v>241</v>
      </c>
    </row>
    <row r="210" spans="1:9" s="17" customFormat="1" ht="12" customHeight="1" x14ac:dyDescent="0.2">
      <c r="A210" s="242" t="s">
        <v>233</v>
      </c>
      <c r="B210" s="242"/>
      <c r="C210" s="25">
        <f t="shared" ref="C210:I210" si="57">SUM(C191:C200)</f>
        <v>9335</v>
      </c>
      <c r="D210" s="25">
        <f t="shared" si="57"/>
        <v>6725</v>
      </c>
      <c r="E210" s="25">
        <f t="shared" si="57"/>
        <v>3301</v>
      </c>
      <c r="F210" s="25">
        <f t="shared" si="57"/>
        <v>3424</v>
      </c>
      <c r="G210" s="25">
        <f t="shared" si="57"/>
        <v>2610</v>
      </c>
      <c r="H210" s="25">
        <f t="shared" si="57"/>
        <v>1460</v>
      </c>
      <c r="I210" s="25">
        <f t="shared" si="57"/>
        <v>1150</v>
      </c>
    </row>
    <row r="211" spans="1:9" s="17" customFormat="1" ht="12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</row>
    <row r="212" spans="1:9" s="17" customFormat="1" ht="12" customHeight="1" x14ac:dyDescent="0.2">
      <c r="A212" s="243" t="s">
        <v>367</v>
      </c>
      <c r="B212" s="243"/>
      <c r="C212" s="16">
        <f t="shared" ref="C212:I212" si="58">SUM(C213:C217)</f>
        <v>325964</v>
      </c>
      <c r="D212" s="16">
        <f t="shared" si="58"/>
        <v>233192</v>
      </c>
      <c r="E212" s="16">
        <f t="shared" si="58"/>
        <v>109376</v>
      </c>
      <c r="F212" s="16">
        <f t="shared" si="58"/>
        <v>123816</v>
      </c>
      <c r="G212" s="16">
        <f t="shared" si="58"/>
        <v>92772</v>
      </c>
      <c r="H212" s="16">
        <f t="shared" si="58"/>
        <v>49075</v>
      </c>
      <c r="I212" s="16">
        <f t="shared" si="58"/>
        <v>43697</v>
      </c>
    </row>
    <row r="213" spans="1:9" s="17" customFormat="1" ht="12" customHeight="1" x14ac:dyDescent="0.2">
      <c r="A213" s="240" t="s">
        <v>362</v>
      </c>
      <c r="B213" s="240"/>
      <c r="C213" s="19">
        <f t="shared" ref="C213:I213" si="59">+C159+C160+C162+C163+C164+C165+C166+C168+C169+C170+C171+C172+C173+C174+C175+C179</f>
        <v>51745</v>
      </c>
      <c r="D213" s="19">
        <f t="shared" si="59"/>
        <v>38368</v>
      </c>
      <c r="E213" s="19">
        <f t="shared" si="59"/>
        <v>18018</v>
      </c>
      <c r="F213" s="19">
        <f t="shared" si="59"/>
        <v>20350</v>
      </c>
      <c r="G213" s="19">
        <f t="shared" si="59"/>
        <v>13377</v>
      </c>
      <c r="H213" s="19">
        <f t="shared" si="59"/>
        <v>7132</v>
      </c>
      <c r="I213" s="19">
        <f t="shared" si="59"/>
        <v>6245</v>
      </c>
    </row>
    <row r="214" spans="1:9" s="17" customFormat="1" ht="12" customHeight="1" x14ac:dyDescent="0.2">
      <c r="A214" s="240" t="s">
        <v>363</v>
      </c>
      <c r="B214" s="240"/>
      <c r="C214" s="19">
        <f t="shared" ref="C214:I214" si="60">+C57+C58+C59+C60+C61+C62+C63+C64+C65+C66+C67+C79</f>
        <v>52059</v>
      </c>
      <c r="D214" s="19">
        <f t="shared" si="60"/>
        <v>38841</v>
      </c>
      <c r="E214" s="19">
        <f t="shared" si="60"/>
        <v>18362</v>
      </c>
      <c r="F214" s="19">
        <f t="shared" si="60"/>
        <v>20479</v>
      </c>
      <c r="G214" s="19">
        <f t="shared" si="60"/>
        <v>13218</v>
      </c>
      <c r="H214" s="19">
        <f t="shared" si="60"/>
        <v>7079</v>
      </c>
      <c r="I214" s="19">
        <f t="shared" si="60"/>
        <v>6139</v>
      </c>
    </row>
    <row r="215" spans="1:9" s="17" customFormat="1" ht="12" customHeight="1" x14ac:dyDescent="0.2">
      <c r="A215" s="240" t="s">
        <v>364</v>
      </c>
      <c r="B215" s="240"/>
      <c r="C215" s="19">
        <f t="shared" ref="C215:I215" si="61">+C124+C126+C128+C129+C133+C135+C136+C137+C138+C139+C141+C142+C144+C145+C149+C156</f>
        <v>55768</v>
      </c>
      <c r="D215" s="19">
        <f t="shared" si="61"/>
        <v>41642</v>
      </c>
      <c r="E215" s="19">
        <f t="shared" si="61"/>
        <v>19295</v>
      </c>
      <c r="F215" s="19">
        <f t="shared" si="61"/>
        <v>22347</v>
      </c>
      <c r="G215" s="19">
        <f t="shared" si="61"/>
        <v>14126</v>
      </c>
      <c r="H215" s="19">
        <f t="shared" si="61"/>
        <v>7362</v>
      </c>
      <c r="I215" s="19">
        <f t="shared" si="61"/>
        <v>6764</v>
      </c>
    </row>
    <row r="216" spans="1:9" s="17" customFormat="1" ht="12" customHeight="1" x14ac:dyDescent="0.2">
      <c r="A216" s="240" t="s">
        <v>365</v>
      </c>
      <c r="B216" s="240"/>
      <c r="C216" s="19">
        <f t="shared" ref="C216:I216" si="62">+C70+C71+C72+C73+C74+C75+C76+C77+C78+C80+C81+C82+C83+C84+C85+C86+C87+C88+C89+C90+C91+C92+C93+C94+C95+C96+C97+C98+C99+C100+C101+C102+C103+C104+C105+C106+C107+C108+C109+C110+C111+C112+C113+C114+C115+C116+C117+C118+C119+C120+C121</f>
        <v>151708</v>
      </c>
      <c r="D216" s="19">
        <f t="shared" si="62"/>
        <v>103304</v>
      </c>
      <c r="E216" s="19">
        <f t="shared" si="62"/>
        <v>48297</v>
      </c>
      <c r="F216" s="19">
        <f t="shared" si="62"/>
        <v>55007</v>
      </c>
      <c r="G216" s="19">
        <f t="shared" si="62"/>
        <v>48404</v>
      </c>
      <c r="H216" s="19">
        <f t="shared" si="62"/>
        <v>25488</v>
      </c>
      <c r="I216" s="19">
        <f t="shared" si="62"/>
        <v>22916</v>
      </c>
    </row>
    <row r="217" spans="1:9" s="17" customFormat="1" ht="12" customHeight="1" x14ac:dyDescent="0.2">
      <c r="A217" s="24" t="s">
        <v>360</v>
      </c>
      <c r="B217" s="24"/>
      <c r="C217" s="42">
        <f t="shared" ref="C217:I217" si="63">+C130+C132+C134+C146+C161+C167+C180+C183</f>
        <v>14684</v>
      </c>
      <c r="D217" s="42">
        <f t="shared" si="63"/>
        <v>11037</v>
      </c>
      <c r="E217" s="42">
        <f t="shared" si="63"/>
        <v>5404</v>
      </c>
      <c r="F217" s="42">
        <f t="shared" si="63"/>
        <v>5633</v>
      </c>
      <c r="G217" s="42">
        <f t="shared" si="63"/>
        <v>3647</v>
      </c>
      <c r="H217" s="42">
        <f t="shared" si="63"/>
        <v>2014</v>
      </c>
      <c r="I217" s="42">
        <f t="shared" si="63"/>
        <v>1633</v>
      </c>
    </row>
    <row r="218" spans="1:9" s="17" customFormat="1" ht="12" customHeight="1" x14ac:dyDescent="0.2">
      <c r="A218" s="28"/>
      <c r="B218" s="28"/>
      <c r="C218" s="29"/>
      <c r="D218" s="29"/>
      <c r="E218" s="29"/>
      <c r="F218" s="29"/>
      <c r="G218" s="29"/>
      <c r="H218" s="29"/>
      <c r="I218" s="29"/>
    </row>
    <row r="219" spans="1:9" s="17" customFormat="1" ht="12" customHeight="1" x14ac:dyDescent="0.2">
      <c r="A219" s="51" t="s">
        <v>361</v>
      </c>
      <c r="B219" s="51"/>
      <c r="C219" s="12">
        <f t="shared" ref="C219:I219" si="64">+C202-C212</f>
        <v>28411</v>
      </c>
      <c r="D219" s="12">
        <f t="shared" si="64"/>
        <v>21636</v>
      </c>
      <c r="E219" s="12">
        <f t="shared" si="64"/>
        <v>10648</v>
      </c>
      <c r="F219" s="12">
        <f t="shared" si="64"/>
        <v>10988</v>
      </c>
      <c r="G219" s="12">
        <f t="shared" si="64"/>
        <v>6775</v>
      </c>
      <c r="H219" s="12">
        <f t="shared" si="64"/>
        <v>3778</v>
      </c>
      <c r="I219" s="12">
        <f t="shared" si="64"/>
        <v>2997</v>
      </c>
    </row>
    <row r="220" spans="1:9" s="112" customFormat="1" ht="12" customHeight="1" x14ac:dyDescent="0.2">
      <c r="A220" s="293"/>
      <c r="B220" s="272"/>
      <c r="C220" s="272"/>
      <c r="D220" s="272"/>
      <c r="E220" s="272"/>
      <c r="F220" s="272"/>
      <c r="G220" s="272"/>
      <c r="H220" s="272"/>
      <c r="I220" s="272"/>
    </row>
    <row r="221" spans="1:9" s="33" customFormat="1" ht="12" customHeight="1" x14ac:dyDescent="0.2">
      <c r="A221" s="294" t="s">
        <v>370</v>
      </c>
      <c r="B221" s="272"/>
      <c r="C221" s="272"/>
      <c r="D221" s="272"/>
      <c r="E221" s="272"/>
      <c r="F221" s="272"/>
      <c r="G221" s="272"/>
      <c r="H221" s="272"/>
      <c r="I221" s="272"/>
    </row>
    <row r="222" spans="1:9" s="31" customFormat="1" ht="12" customHeight="1" x14ac:dyDescent="0.2">
      <c r="A222" s="294" t="s">
        <v>366</v>
      </c>
      <c r="B222" s="272"/>
      <c r="C222" s="272"/>
      <c r="D222" s="272"/>
      <c r="E222" s="272"/>
      <c r="F222" s="272"/>
      <c r="G222" s="272"/>
      <c r="H222" s="272"/>
      <c r="I222" s="272"/>
    </row>
    <row r="223" spans="1:9" s="31" customFormat="1" ht="12" customHeight="1" x14ac:dyDescent="0.2">
      <c r="A223" s="295"/>
      <c r="B223" s="272"/>
      <c r="C223" s="272"/>
      <c r="D223" s="272"/>
      <c r="E223" s="272"/>
      <c r="F223" s="272"/>
      <c r="G223" s="272"/>
      <c r="H223" s="272"/>
      <c r="I223" s="272"/>
    </row>
    <row r="224" spans="1:9" s="33" customFormat="1" ht="12" customHeight="1" x14ac:dyDescent="0.2">
      <c r="A224" s="296" t="s">
        <v>341</v>
      </c>
      <c r="B224" s="272"/>
      <c r="C224" s="272"/>
      <c r="D224" s="272"/>
      <c r="E224" s="272"/>
      <c r="F224" s="272"/>
      <c r="G224" s="272"/>
      <c r="H224" s="272"/>
      <c r="I224" s="272"/>
    </row>
    <row r="225" spans="1:9" s="31" customFormat="1" ht="12" customHeight="1" x14ac:dyDescent="0.2">
      <c r="A225" s="293"/>
      <c r="B225" s="272"/>
      <c r="C225" s="272"/>
      <c r="D225" s="272"/>
      <c r="E225" s="272"/>
      <c r="F225" s="272"/>
      <c r="G225" s="272"/>
      <c r="H225" s="272"/>
      <c r="I225" s="272"/>
    </row>
    <row r="226" spans="1:9" s="34" customFormat="1" ht="12" customHeight="1" x14ac:dyDescent="0.2">
      <c r="A226" s="294" t="s">
        <v>372</v>
      </c>
      <c r="B226" s="272"/>
      <c r="C226" s="272"/>
      <c r="D226" s="272"/>
      <c r="E226" s="272"/>
      <c r="F226" s="272"/>
      <c r="G226" s="272"/>
      <c r="H226" s="272"/>
      <c r="I226" s="272"/>
    </row>
    <row r="227" spans="1:9" s="34" customFormat="1" ht="12" customHeight="1" x14ac:dyDescent="0.2">
      <c r="A227" s="297" t="s">
        <v>336</v>
      </c>
      <c r="B227" s="272"/>
      <c r="C227" s="272"/>
      <c r="D227" s="272"/>
      <c r="E227" s="272"/>
      <c r="F227" s="272"/>
      <c r="G227" s="272"/>
      <c r="H227" s="272"/>
      <c r="I227" s="272"/>
    </row>
  </sheetData>
  <mergeCells count="194">
    <mergeCell ref="A215:B215"/>
    <mergeCell ref="A216:B216"/>
    <mergeCell ref="A1:I1"/>
    <mergeCell ref="A2:I2"/>
    <mergeCell ref="A3:I3"/>
    <mergeCell ref="A4:I4"/>
    <mergeCell ref="A5:B5"/>
    <mergeCell ref="D5:F5"/>
    <mergeCell ref="G5:I5"/>
    <mergeCell ref="A208:B208"/>
    <mergeCell ref="A209:B209"/>
    <mergeCell ref="A210:B210"/>
    <mergeCell ref="A212:B212"/>
    <mergeCell ref="A213:B213"/>
    <mergeCell ref="A214:B214"/>
    <mergeCell ref="A202:B202"/>
    <mergeCell ref="A203:B203"/>
    <mergeCell ref="A204:B204"/>
    <mergeCell ref="A205:B205"/>
    <mergeCell ref="A206:B206"/>
    <mergeCell ref="A192:B192"/>
    <mergeCell ref="A193:B193"/>
    <mergeCell ref="A194:B194"/>
    <mergeCell ref="A207:B207"/>
    <mergeCell ref="A195:B195"/>
    <mergeCell ref="A196:B196"/>
    <mergeCell ref="A197:B197"/>
    <mergeCell ref="A198:B198"/>
    <mergeCell ref="A199:B199"/>
    <mergeCell ref="A200:B200"/>
    <mergeCell ref="A185:B185"/>
    <mergeCell ref="A186:B186"/>
    <mergeCell ref="A187:B187"/>
    <mergeCell ref="A188:B188"/>
    <mergeCell ref="A190:B190"/>
    <mergeCell ref="A191:B191"/>
    <mergeCell ref="A178:B178"/>
    <mergeCell ref="A179:B179"/>
    <mergeCell ref="A180:B180"/>
    <mergeCell ref="A181:B181"/>
    <mergeCell ref="A182:B182"/>
    <mergeCell ref="A183:B183"/>
    <mergeCell ref="A171:B171"/>
    <mergeCell ref="A172:B172"/>
    <mergeCell ref="A173:B173"/>
    <mergeCell ref="A174:B174"/>
    <mergeCell ref="A175:B175"/>
    <mergeCell ref="A177:B177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2:B152"/>
    <mergeCell ref="A153:B153"/>
    <mergeCell ref="A154:B154"/>
    <mergeCell ref="A155:B155"/>
    <mergeCell ref="A156:B156"/>
    <mergeCell ref="A158:B158"/>
    <mergeCell ref="A145:B145"/>
    <mergeCell ref="A146:B146"/>
    <mergeCell ref="A148:B148"/>
    <mergeCell ref="A149:B149"/>
    <mergeCell ref="A150:B150"/>
    <mergeCell ref="A151:B151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3:B123"/>
    <mergeCell ref="A124:B124"/>
    <mergeCell ref="A125:B125"/>
    <mergeCell ref="A126:B126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5:B65"/>
    <mergeCell ref="A66:B66"/>
    <mergeCell ref="A67:B67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23:B23"/>
    <mergeCell ref="A24:B24"/>
    <mergeCell ref="A52:B52"/>
    <mergeCell ref="A53:B53"/>
    <mergeCell ref="A54:B54"/>
    <mergeCell ref="A56:B56"/>
    <mergeCell ref="A57:B57"/>
    <mergeCell ref="A58:B58"/>
    <mergeCell ref="A39:B39"/>
    <mergeCell ref="A41:B41"/>
    <mergeCell ref="A42:B42"/>
    <mergeCell ref="A43:B43"/>
    <mergeCell ref="A46:B46"/>
    <mergeCell ref="A51:B51"/>
    <mergeCell ref="A220:I220"/>
    <mergeCell ref="A221:I221"/>
    <mergeCell ref="A222:I222"/>
    <mergeCell ref="A223:I223"/>
    <mergeCell ref="A224:I224"/>
    <mergeCell ref="A225:I225"/>
    <mergeCell ref="A227:I227"/>
    <mergeCell ref="A226:I226"/>
    <mergeCell ref="D6:F6"/>
    <mergeCell ref="G6:I6"/>
    <mergeCell ref="A7:I7"/>
    <mergeCell ref="A9:B9"/>
    <mergeCell ref="A11:B11"/>
    <mergeCell ref="A12:B12"/>
    <mergeCell ref="A25:B25"/>
    <mergeCell ref="A28:B28"/>
    <mergeCell ref="A31:B31"/>
    <mergeCell ref="A32:B32"/>
    <mergeCell ref="A37:B37"/>
    <mergeCell ref="A38:B38"/>
    <mergeCell ref="A16:B16"/>
    <mergeCell ref="A20:B20"/>
    <mergeCell ref="A6:B6"/>
    <mergeCell ref="A22:B22"/>
  </mergeCells>
  <pageMargins left="0" right="0" top="0" bottom="0" header="0" footer="0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17</vt:i4>
      </vt:variant>
    </vt:vector>
  </HeadingPairs>
  <TitlesOfParts>
    <vt:vector size="3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'2021'!Area_stampa</vt:lpstr>
      <vt:lpstr>'2022'!Area_stampa</vt:lpstr>
      <vt:lpstr>'2023'!Area_stampa</vt:lpstr>
      <vt:lpstr>'2024'!Area_stampa</vt:lpstr>
      <vt:lpstr>'2003'!Titoli_stampa</vt:lpstr>
      <vt:lpstr>'2004'!Titoli_stampa</vt:lpstr>
      <vt:lpstr>'2005'!Titoli_stampa</vt:lpstr>
      <vt:lpstr>'2006'!Titoli_stampa</vt:lpstr>
      <vt:lpstr>'2007'!Titoli_stampa</vt:lpstr>
      <vt:lpstr>'2008'!Titoli_stampa</vt:lpstr>
      <vt:lpstr>'2009'!Titoli_stampa</vt:lpstr>
      <vt:lpstr>'2010'!Titoli_stampa</vt:lpstr>
      <vt:lpstr>'2011'!Titoli_stampa</vt:lpstr>
      <vt:lpstr>'2012'!Titoli_stampa</vt:lpstr>
      <vt:lpstr>'2013'!Titoli_stampa</vt:lpstr>
      <vt:lpstr>'2014'!Titoli_stampa</vt:lpstr>
      <vt:lpstr>'2015'!Titoli_stampa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Popolazione residente permanente al 31 dicembre, secondo la nazionalità e il sesso, 2009</dc:title>
  <dc:creator>Charpié Antoine</dc:creator>
  <cp:lastModifiedBy>Charpié Antoine / T116896</cp:lastModifiedBy>
  <cp:lastPrinted>2011-08-23T12:19:31Z</cp:lastPrinted>
  <dcterms:created xsi:type="dcterms:W3CDTF">2000-10-02T13:15:38Z</dcterms:created>
  <dcterms:modified xsi:type="dcterms:W3CDTF">2025-08-25T13:45:03Z</dcterms:modified>
</cp:coreProperties>
</file>